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oa365.sharepoint.com/sites/sva-si-Referansebudsjettet/Delte dokumenter/Referansebudsjettet/Referansebudsjettet/2022/"/>
    </mc:Choice>
  </mc:AlternateContent>
  <xr:revisionPtr revIDLastSave="1" documentId="8_{1A21DB4D-890C-4972-ADB9-5C99C81F48D8}" xr6:coauthVersionLast="47" xr6:coauthVersionMax="47" xr10:uidLastSave="{4B8FD52F-891E-4E0D-98C4-08FE8FDCB57C}"/>
  <bookViews>
    <workbookView xWindow="-120" yWindow="-120" windowWidth="29040" windowHeight="15840" xr2:uid="{C0127167-EB90-45FB-82BB-18E234F72A2A}"/>
  </bookViews>
  <sheets>
    <sheet name="Individspesifikke utgifter 2022" sheetId="1" r:id="rId1"/>
    <sheet name="Husholdspes. utgifter 2022" sheetId="2" r:id="rId2"/>
    <sheet name="2022 Kjernefamili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" l="1"/>
  <c r="H31" i="3"/>
  <c r="D14" i="3"/>
  <c r="B32" i="2" l="1"/>
  <c r="F25" i="3"/>
  <c r="F24" i="3"/>
  <c r="F23" i="3"/>
  <c r="F22" i="3"/>
  <c r="F21" i="3"/>
  <c r="C18" i="3"/>
  <c r="B18" i="3"/>
  <c r="F14" i="3"/>
  <c r="F15" i="3"/>
  <c r="F16" i="3"/>
  <c r="F17" i="3"/>
  <c r="F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C14" i="3"/>
  <c r="B14" i="3"/>
  <c r="E30" i="3"/>
  <c r="D43" i="2"/>
  <c r="C43" i="2"/>
  <c r="B43" i="2"/>
  <c r="D42" i="2"/>
  <c r="C42" i="2"/>
  <c r="B42" i="2"/>
  <c r="D41" i="2"/>
  <c r="C41" i="2"/>
  <c r="B41" i="2"/>
  <c r="D39" i="2"/>
  <c r="C39" i="2"/>
  <c r="B39" i="2"/>
  <c r="B36" i="2"/>
  <c r="B35" i="2"/>
  <c r="B34" i="2"/>
  <c r="H23" i="2"/>
  <c r="G23" i="2"/>
  <c r="F23" i="2"/>
  <c r="E23" i="2"/>
  <c r="D23" i="2"/>
  <c r="C23" i="2"/>
  <c r="B23" i="2"/>
  <c r="H18" i="2"/>
  <c r="G18" i="2"/>
  <c r="F18" i="2"/>
  <c r="E18" i="2"/>
  <c r="D18" i="2"/>
  <c r="C18" i="2"/>
  <c r="B18" i="2"/>
  <c r="H13" i="2"/>
  <c r="G13" i="2"/>
  <c r="F13" i="2"/>
  <c r="E13" i="2"/>
  <c r="D13" i="2"/>
  <c r="C13" i="2"/>
  <c r="B13" i="2"/>
  <c r="E36" i="1"/>
  <c r="B36" i="1"/>
  <c r="F29" i="1"/>
  <c r="D29" i="1"/>
  <c r="C29" i="1"/>
  <c r="B29" i="1"/>
  <c r="H24" i="1"/>
  <c r="G24" i="1"/>
  <c r="F24" i="1"/>
  <c r="E24" i="1"/>
  <c r="D24" i="1"/>
  <c r="C24" i="1"/>
  <c r="B24" i="1"/>
  <c r="M19" i="1"/>
  <c r="L19" i="1"/>
  <c r="K19" i="1"/>
  <c r="J19" i="1"/>
  <c r="I19" i="1"/>
  <c r="H19" i="1"/>
  <c r="G19" i="1"/>
  <c r="F19" i="1"/>
  <c r="E19" i="1"/>
  <c r="D19" i="1"/>
  <c r="C19" i="1"/>
  <c r="B19" i="1"/>
  <c r="K14" i="1"/>
  <c r="J14" i="1"/>
  <c r="I14" i="1"/>
  <c r="H14" i="1"/>
  <c r="G14" i="1"/>
  <c r="F14" i="1"/>
  <c r="E14" i="1"/>
  <c r="D14" i="1"/>
  <c r="C14" i="1"/>
  <c r="B14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H19" i="3" l="1"/>
  <c r="H26" i="3"/>
  <c r="H28" i="3" l="1"/>
  <c r="H29" i="3" s="1"/>
  <c r="H30" i="3"/>
</calcChain>
</file>

<file path=xl/sharedStrings.xml><?xml version="1.0" encoding="utf-8"?>
<sst xmlns="http://schemas.openxmlformats.org/spreadsheetml/2006/main" count="134" uniqueCount="89">
  <si>
    <t xml:space="preserve"> Kroner pr måned</t>
  </si>
  <si>
    <t>MAT &amp; DRIKKE</t>
  </si>
  <si>
    <t>Kjønn/alder</t>
  </si>
  <si>
    <t>6-11 mnd</t>
  </si>
  <si>
    <t>1 år</t>
  </si>
  <si>
    <t xml:space="preserve"> 2-5 </t>
  </si>
  <si>
    <t xml:space="preserve"> 6-9</t>
  </si>
  <si>
    <t>J 10-13</t>
  </si>
  <si>
    <t>G 10-13</t>
  </si>
  <si>
    <t>J 14-17</t>
  </si>
  <si>
    <t>G 14-17</t>
  </si>
  <si>
    <t>K 18-30</t>
  </si>
  <si>
    <t>K 31 - 60</t>
  </si>
  <si>
    <t>K 61 - 74</t>
  </si>
  <si>
    <t>K 74 +</t>
  </si>
  <si>
    <t>M 18 -30</t>
  </si>
  <si>
    <t>M 31 - 60</t>
  </si>
  <si>
    <t>M 61 - 74</t>
  </si>
  <si>
    <t>M 74 +</t>
  </si>
  <si>
    <t>GRAVIDE/AMMENDE</t>
  </si>
  <si>
    <t>pr mnd</t>
  </si>
  <si>
    <t>KLÆR OG SKO</t>
  </si>
  <si>
    <t>&lt;1 år</t>
  </si>
  <si>
    <t xml:space="preserve"> 2-5</t>
  </si>
  <si>
    <t>K &gt;17</t>
  </si>
  <si>
    <t>M &gt;17</t>
  </si>
  <si>
    <t>PERSONLIG PLEIE</t>
  </si>
  <si>
    <t>Alder</t>
  </si>
  <si>
    <t xml:space="preserve"> 1-2</t>
  </si>
  <si>
    <t xml:space="preserve"> 4-5</t>
  </si>
  <si>
    <t>K 18-50</t>
  </si>
  <si>
    <t>K &gt;50</t>
  </si>
  <si>
    <t>LEK OG MEDIEBRUK</t>
  </si>
  <si>
    <t xml:space="preserve"> 3-5</t>
  </si>
  <si>
    <t xml:space="preserve"> 10-13</t>
  </si>
  <si>
    <t xml:space="preserve"> 14-17</t>
  </si>
  <si>
    <t xml:space="preserve"> &gt;17</t>
  </si>
  <si>
    <t xml:space="preserve"> 6-19</t>
  </si>
  <si>
    <t xml:space="preserve"> 20-66</t>
  </si>
  <si>
    <t>&gt;66</t>
  </si>
  <si>
    <t>STUDENT 20-29</t>
  </si>
  <si>
    <t>SPEDBARNSUTSTYR</t>
  </si>
  <si>
    <t>GRUNNUTRUSTNING</t>
  </si>
  <si>
    <t>SUPPLERING</t>
  </si>
  <si>
    <t>Fra 6 måneder før fødsel</t>
  </si>
  <si>
    <t>&lt;1</t>
  </si>
  <si>
    <t>ANDRE DAGLIGVARER</t>
  </si>
  <si>
    <t>Antall pers.</t>
  </si>
  <si>
    <t>HUSHOLDNINGSARTIKLER</t>
  </si>
  <si>
    <t>fra 3 år</t>
  </si>
  <si>
    <t>MØBLER</t>
  </si>
  <si>
    <t>MEDIEBRUK OG FRITID</t>
  </si>
  <si>
    <r>
      <t xml:space="preserve">BILKOSTNADER </t>
    </r>
    <r>
      <rPr>
        <b/>
        <sz val="8"/>
        <rFont val="Arial"/>
        <family val="2"/>
      </rPr>
      <t>(DRIFT, VEDLIKEHOLD)</t>
    </r>
  </si>
  <si>
    <t>Fosislbil</t>
  </si>
  <si>
    <t>El-bil</t>
  </si>
  <si>
    <t>1 - 4</t>
  </si>
  <si>
    <t>5 - 7</t>
  </si>
  <si>
    <t>5 - 6</t>
  </si>
  <si>
    <t>Inntekt</t>
  </si>
  <si>
    <t xml:space="preserve"> 1. barn</t>
  </si>
  <si>
    <t xml:space="preserve"> 2. barn</t>
  </si>
  <si>
    <t>Øvr. barn</t>
  </si>
  <si>
    <t>Heldagsplass</t>
  </si>
  <si>
    <t>Halvdagsplass</t>
  </si>
  <si>
    <t>MOR</t>
  </si>
  <si>
    <t>FAR</t>
  </si>
  <si>
    <t>SØSTER 11</t>
  </si>
  <si>
    <t>BROR 5</t>
  </si>
  <si>
    <t>TIL SAMMEN</t>
  </si>
  <si>
    <t>MAT OG DRIKKE</t>
  </si>
  <si>
    <t>REISEUTGIFTER FOR VOKSNE</t>
  </si>
  <si>
    <t xml:space="preserve"> </t>
  </si>
  <si>
    <t>SUM INDIVIDSPESIFIKKE UTG.</t>
  </si>
  <si>
    <t>HUSHOLDSARTIKLER</t>
  </si>
  <si>
    <t>BILKOSTNADER (BENSINBIL)</t>
  </si>
  <si>
    <t>SUM HUSHOLDSSPESIFIKKE UTG.</t>
  </si>
  <si>
    <t>UTGIFTER PR. MÅNED</t>
  </si>
  <si>
    <t>UTGIFTER PR. ÅR</t>
  </si>
  <si>
    <t>BARNEHAGE*</t>
  </si>
  <si>
    <t>TOTALT PER ÅR (AVRUNDET)</t>
  </si>
  <si>
    <t>Utgifter til barnehage på årsbasis er 11 ganger månedsbeløpet</t>
  </si>
  <si>
    <r>
      <t>Husholdsspesifikke utgifter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2022</t>
    </r>
  </si>
  <si>
    <t>Individspesifikke utgifter 2022</t>
  </si>
  <si>
    <t>REISEKOSTNADER (30-dagersbillett Ruter, Oslo pr. 02.02.2022)</t>
  </si>
  <si>
    <r>
      <t xml:space="preserve">BARNEHAGE </t>
    </r>
    <r>
      <rPr>
        <b/>
        <sz val="8"/>
        <rFont val="Arial"/>
        <family val="2"/>
      </rPr>
      <t>(HELTIDSPLASS OSLO KOMMUNE, FEBRUAR 2022) NB! Uten mattillegg (190 kr)</t>
    </r>
  </si>
  <si>
    <t>Gratis kjernetid</t>
  </si>
  <si>
    <r>
      <t>AKTIVITETSSKOLEN AKS</t>
    </r>
    <r>
      <rPr>
        <b/>
        <sz val="8"/>
        <rFont val="Arial"/>
        <family val="2"/>
      </rPr>
      <t xml:space="preserve"> (OSLO KOMMUNE, FEBRUAR 2022)</t>
    </r>
  </si>
  <si>
    <t>*Forutsetning: 5-åringen er i barnehage, og utgiftene er beregnet etter en brutto husholdsinntekt over kr 607 750.</t>
  </si>
  <si>
    <t>KJERNEFAMILIEN I REFERANSEBUDSJETTET - BEREGNET ETTER 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</si>
</sst>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4" fillId="0" borderId="1" xfId="0" applyFont="1" applyBorder="1" applyAlignment="1">
      <alignment horizontal="left"/>
    </xf>
    <xf numFmtId="0" fontId="8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1" fontId="0" fillId="0" borderId="0" xfId="0" applyNumberFormat="1"/>
    <xf numFmtId="3" fontId="0" fillId="0" borderId="0" xfId="0" applyNumberFormat="1"/>
    <xf numFmtId="0" fontId="0" fillId="3" borderId="0" xfId="0" applyFill="1"/>
    <xf numFmtId="0" fontId="8" fillId="0" borderId="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ioa365-my.sharepoint.com/personal/martau_oslomet_no/Documents/Referansebudsjett/3.%20Oppdateringer/Referansebudsjettet%202022/Excel-versjoner/index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pdateringsstruktur 2021"/>
      <sheetName val="Ref. budsjett 2022"/>
      <sheetName val="2022 Individspesifikke"/>
      <sheetName val="2022 Husholdspesfikke"/>
      <sheetName val="2022 Justert individ"/>
      <sheetName val="2022 Justert hushold"/>
      <sheetName val="2022 Kjærnefamilie"/>
      <sheetName val="KPiVektMnd 2020"/>
      <sheetName val="Dokumentasjon 2022"/>
      <sheetName val="Dokumentasjon 2021"/>
    </sheetNames>
    <sheetDataSet>
      <sheetData sheetId="0" refreshError="1"/>
      <sheetData sheetId="1" refreshError="1">
        <row r="111">
          <cell r="X111">
            <v>424.20833333333331</v>
          </cell>
        </row>
      </sheetData>
      <sheetData sheetId="2" refreshError="1">
        <row r="7">
          <cell r="B7">
            <v>1011.0260159999998</v>
          </cell>
          <cell r="C7">
            <v>1271.3500799999997</v>
          </cell>
          <cell r="D7">
            <v>1737.5117759999998</v>
          </cell>
          <cell r="E7">
            <v>2210.7365279999999</v>
          </cell>
          <cell r="F7">
            <v>2660.7540959999997</v>
          </cell>
          <cell r="G7">
            <v>2771.744976</v>
          </cell>
          <cell r="H7">
            <v>3068.3933279999997</v>
          </cell>
          <cell r="I7">
            <v>3507.3118079999995</v>
          </cell>
          <cell r="J7">
            <v>3309.5462399999997</v>
          </cell>
          <cell r="K7">
            <v>3121.8707519999998</v>
          </cell>
          <cell r="L7">
            <v>2871.6367679999994</v>
          </cell>
          <cell r="M7">
            <v>2592.1415519999996</v>
          </cell>
          <cell r="N7">
            <v>3926.0501279999999</v>
          </cell>
          <cell r="O7">
            <v>3689.9422559999998</v>
          </cell>
          <cell r="P7">
            <v>3247.9967519999996</v>
          </cell>
          <cell r="Q7">
            <v>3011.8888799999995</v>
          </cell>
          <cell r="R7">
            <v>3687.9242399999998</v>
          </cell>
        </row>
        <row r="12">
          <cell r="B12">
            <v>418.28620279249986</v>
          </cell>
          <cell r="C12">
            <v>495.84715844874989</v>
          </cell>
          <cell r="D12">
            <v>636.50717676666648</v>
          </cell>
          <cell r="E12">
            <v>691.6809613749997</v>
          </cell>
          <cell r="F12">
            <v>650.58017782499996</v>
          </cell>
          <cell r="G12">
            <v>632.38909140694454</v>
          </cell>
          <cell r="H12">
            <v>902.68003124513882</v>
          </cell>
          <cell r="I12">
            <v>756.496974342361</v>
          </cell>
          <cell r="J12">
            <v>952.92674691319439</v>
          </cell>
          <cell r="K12">
            <v>880.4681859902779</v>
          </cell>
        </row>
        <row r="17">
          <cell r="B17">
            <v>571.99182452906132</v>
          </cell>
          <cell r="C17">
            <v>500.43657499999989</v>
          </cell>
          <cell r="D17">
            <v>302.93730374999996</v>
          </cell>
          <cell r="E17">
            <v>198.97364624999994</v>
          </cell>
          <cell r="F17">
            <v>225.15264874999997</v>
          </cell>
          <cell r="G17">
            <v>420.85725458333332</v>
          </cell>
          <cell r="H17">
            <v>331.9271670833333</v>
          </cell>
          <cell r="I17">
            <v>570.90987458333325</v>
          </cell>
          <cell r="J17">
            <v>446.00293083333327</v>
          </cell>
          <cell r="K17">
            <v>890.51224958333319</v>
          </cell>
          <cell r="L17">
            <v>704.94530583333312</v>
          </cell>
          <cell r="M17">
            <v>849.06967458333327</v>
          </cell>
        </row>
        <row r="22">
          <cell r="B22">
            <v>151.18800000000002</v>
          </cell>
          <cell r="C22">
            <v>402.48086195116798</v>
          </cell>
          <cell r="D22">
            <v>666.96828551907845</v>
          </cell>
          <cell r="E22">
            <v>781.9628175051264</v>
          </cell>
          <cell r="F22">
            <v>1266.177312</v>
          </cell>
          <cell r="G22">
            <v>1411.8626880000002</v>
          </cell>
          <cell r="H22">
            <v>1553.2632000000001</v>
          </cell>
        </row>
        <row r="27">
          <cell r="B27">
            <v>407</v>
          </cell>
          <cell r="C27">
            <v>814</v>
          </cell>
          <cell r="D27">
            <v>407</v>
          </cell>
          <cell r="F27">
            <v>488</v>
          </cell>
        </row>
        <row r="34">
          <cell r="B34">
            <v>3369.0362416666667</v>
          </cell>
        </row>
      </sheetData>
      <sheetData sheetId="3" refreshError="1">
        <row r="13">
          <cell r="B13">
            <v>400.50059494954513</v>
          </cell>
          <cell r="C13">
            <v>433.87564452867383</v>
          </cell>
          <cell r="D13">
            <v>522.87577673968383</v>
          </cell>
          <cell r="E13">
            <v>667.50099158257524</v>
          </cell>
          <cell r="F13">
            <v>734.25109074083275</v>
          </cell>
          <cell r="G13">
            <v>823.25122295184269</v>
          </cell>
          <cell r="H13">
            <v>856.62627253097139</v>
          </cell>
        </row>
        <row r="18">
          <cell r="B18">
            <v>486.54670063999998</v>
          </cell>
          <cell r="C18">
            <v>539.83065136000016</v>
          </cell>
          <cell r="D18">
            <v>654.94533866666688</v>
          </cell>
          <cell r="E18">
            <v>846.65840688000026</v>
          </cell>
          <cell r="F18">
            <v>992.6206957333336</v>
          </cell>
          <cell r="G18">
            <v>1194.8024088000004</v>
          </cell>
          <cell r="H18">
            <v>1361.0228632000003</v>
          </cell>
        </row>
        <row r="23">
          <cell r="B23">
            <v>2034.239184</v>
          </cell>
          <cell r="C23">
            <v>2034.239184</v>
          </cell>
          <cell r="D23">
            <v>2034.239184</v>
          </cell>
          <cell r="E23">
            <v>2158.5002400000003</v>
          </cell>
          <cell r="F23">
            <v>2158.5002400000003</v>
          </cell>
          <cell r="G23">
            <v>2262.4081919999999</v>
          </cell>
          <cell r="H23">
            <v>2262.4081919999999</v>
          </cell>
        </row>
        <row r="32">
          <cell r="B32" t="str">
            <v>&gt;607 750</v>
          </cell>
        </row>
        <row r="34">
          <cell r="B34">
            <v>3315</v>
          </cell>
        </row>
        <row r="35">
          <cell r="B35">
            <v>2320</v>
          </cell>
        </row>
        <row r="36">
          <cell r="B36">
            <v>1657</v>
          </cell>
        </row>
        <row r="39">
          <cell r="B39" t="str">
            <v>≥ 425 617</v>
          </cell>
          <cell r="C39" t="str">
            <v>≤ 425 616</v>
          </cell>
          <cell r="D39" t="str">
            <v>≤ 239 409</v>
          </cell>
        </row>
        <row r="41">
          <cell r="B41">
            <v>3299</v>
          </cell>
          <cell r="C41">
            <v>1294</v>
          </cell>
          <cell r="D41">
            <v>704</v>
          </cell>
        </row>
        <row r="42">
          <cell r="B42">
            <v>2230</v>
          </cell>
          <cell r="C42">
            <v>832</v>
          </cell>
          <cell r="D42">
            <v>452</v>
          </cell>
        </row>
        <row r="43">
          <cell r="B43">
            <v>1069</v>
          </cell>
          <cell r="C43">
            <v>462</v>
          </cell>
          <cell r="D43">
            <v>252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4187-7B7C-4F64-ACD6-CC4AC04E66E5}">
  <sheetPr>
    <tabColor rgb="FF92D050"/>
  </sheetPr>
  <dimension ref="A3:S36"/>
  <sheetViews>
    <sheetView tabSelected="1" workbookViewId="0">
      <selection activeCell="E14" sqref="E14"/>
    </sheetView>
  </sheetViews>
  <sheetFormatPr baseColWidth="10" defaultColWidth="8.7109375" defaultRowHeight="15" x14ac:dyDescent="0.25"/>
  <cols>
    <col min="1" max="1" width="11.42578125" customWidth="1"/>
    <col min="2" max="2" width="8.7109375" customWidth="1"/>
    <col min="6" max="6" width="12" bestFit="1" customWidth="1"/>
    <col min="18" max="18" width="15.28515625" bestFit="1" customWidth="1"/>
  </cols>
  <sheetData>
    <row r="3" spans="1:19" ht="15.75" x14ac:dyDescent="0.25">
      <c r="A3" s="1" t="s">
        <v>82</v>
      </c>
    </row>
    <row r="4" spans="1:19" x14ac:dyDescent="0.25">
      <c r="A4" s="2" t="s">
        <v>0</v>
      </c>
    </row>
    <row r="6" spans="1:19" x14ac:dyDescent="0.25">
      <c r="A6" s="3"/>
      <c r="B6" s="4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2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20</v>
      </c>
      <c r="B9" s="6">
        <f>ROUND('[1]2022 Individspesifikke'!B7,-1)</f>
        <v>1010</v>
      </c>
      <c r="C9" s="6">
        <f>ROUND('[1]2022 Individspesifikke'!C7,-1)</f>
        <v>1270</v>
      </c>
      <c r="D9" s="6">
        <f>ROUND('[1]2022 Individspesifikke'!D7,-1)</f>
        <v>1740</v>
      </c>
      <c r="E9" s="6">
        <f>ROUND('[1]2022 Individspesifikke'!E7,-1)</f>
        <v>2210</v>
      </c>
      <c r="F9" s="6">
        <f>ROUND('[1]2022 Individspesifikke'!F7,-1)</f>
        <v>2660</v>
      </c>
      <c r="G9" s="6">
        <f>ROUND('[1]2022 Individspesifikke'!G7,-1)</f>
        <v>2770</v>
      </c>
      <c r="H9" s="6">
        <f>ROUND('[1]2022 Individspesifikke'!H7,-1)</f>
        <v>3070</v>
      </c>
      <c r="I9" s="6">
        <f>ROUND('[1]2022 Individspesifikke'!I7,-1)</f>
        <v>3510</v>
      </c>
      <c r="J9" s="6">
        <f>ROUND('[1]2022 Individspesifikke'!J7,-1)</f>
        <v>3310</v>
      </c>
      <c r="K9" s="6">
        <f>ROUND('[1]2022 Individspesifikke'!K7,-1)</f>
        <v>3120</v>
      </c>
      <c r="L9" s="6">
        <f>ROUND('[1]2022 Individspesifikke'!L7,-1)</f>
        <v>2870</v>
      </c>
      <c r="M9" s="6">
        <f>ROUND('[1]2022 Individspesifikke'!M7,-1)</f>
        <v>2590</v>
      </c>
      <c r="N9" s="6">
        <f>ROUND('[1]2022 Individspesifikke'!N7,-1)</f>
        <v>3930</v>
      </c>
      <c r="O9" s="6">
        <f>ROUND('[1]2022 Individspesifikke'!O7,-1)</f>
        <v>3690</v>
      </c>
      <c r="P9" s="6">
        <f>ROUND('[1]2022 Individspesifikke'!P7,-1)</f>
        <v>3250</v>
      </c>
      <c r="Q9" s="6">
        <f>ROUND('[1]2022 Individspesifikke'!Q7,-1)</f>
        <v>3010</v>
      </c>
      <c r="R9" s="6">
        <f>ROUND('[1]2022 Individspesifikke'!R7,-1)</f>
        <v>3690</v>
      </c>
      <c r="S9" s="2"/>
    </row>
    <row r="11" spans="1:19" x14ac:dyDescent="0.25">
      <c r="A11" s="3"/>
      <c r="B11" s="4" t="s">
        <v>21</v>
      </c>
      <c r="C11" s="3"/>
      <c r="D11" s="3"/>
      <c r="E11" s="3"/>
      <c r="F11" s="3"/>
      <c r="G11" s="3"/>
      <c r="H11" s="3"/>
      <c r="I11" s="3"/>
      <c r="J11" s="3"/>
      <c r="K11" s="3"/>
    </row>
    <row r="12" spans="1:19" x14ac:dyDescent="0.25">
      <c r="A12" s="2" t="s">
        <v>2</v>
      </c>
      <c r="B12" s="5" t="s">
        <v>22</v>
      </c>
      <c r="C12" s="5" t="s">
        <v>4</v>
      </c>
      <c r="D12" s="5" t="s">
        <v>23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24</v>
      </c>
      <c r="K12" s="5" t="s">
        <v>25</v>
      </c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9" x14ac:dyDescent="0.25">
      <c r="A14" s="2" t="s">
        <v>20</v>
      </c>
      <c r="B14" s="6">
        <f>ROUND('[1]2022 Individspesifikke'!B12,-1)</f>
        <v>420</v>
      </c>
      <c r="C14" s="6">
        <f>ROUND('[1]2022 Individspesifikke'!C12,-1)</f>
        <v>500</v>
      </c>
      <c r="D14" s="6">
        <f>ROUND('[1]2022 Individspesifikke'!D12,-1)</f>
        <v>640</v>
      </c>
      <c r="E14" s="6">
        <f>ROUND('[1]2022 Individspesifikke'!E12,-1)</f>
        <v>690</v>
      </c>
      <c r="F14" s="6">
        <f>ROUND('[1]2022 Individspesifikke'!F12,-1)</f>
        <v>650</v>
      </c>
      <c r="G14" s="6">
        <f>ROUND('[1]2022 Individspesifikke'!G12,-1)</f>
        <v>630</v>
      </c>
      <c r="H14" s="6">
        <f>ROUND('[1]2022 Individspesifikke'!H12,-1)</f>
        <v>900</v>
      </c>
      <c r="I14" s="6">
        <f>ROUND('[1]2022 Individspesifikke'!I12,-1)</f>
        <v>760</v>
      </c>
      <c r="J14" s="6">
        <f>ROUND('[1]2022 Individspesifikke'!J12,-1)</f>
        <v>950</v>
      </c>
      <c r="K14" s="6">
        <f>ROUND('[1]2022 Individspesifikke'!K12,-1)</f>
        <v>880</v>
      </c>
    </row>
    <row r="16" spans="1:19" x14ac:dyDescent="0.25">
      <c r="A16" s="3"/>
      <c r="B16" s="4" t="s">
        <v>26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" t="s">
        <v>27</v>
      </c>
      <c r="B17" s="5" t="s">
        <v>22</v>
      </c>
      <c r="C17" s="5" t="s">
        <v>28</v>
      </c>
      <c r="D17" s="5">
        <v>3</v>
      </c>
      <c r="E17" s="5" t="s">
        <v>29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30</v>
      </c>
      <c r="L17" s="5" t="s">
        <v>25</v>
      </c>
      <c r="M17" s="5" t="s">
        <v>31</v>
      </c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 t="s">
        <v>20</v>
      </c>
      <c r="B19" s="6">
        <f>ROUND('[1]2022 Individspesifikke'!B17,-1)</f>
        <v>570</v>
      </c>
      <c r="C19" s="6">
        <f>ROUND('[1]2022 Individspesifikke'!C17,-1)</f>
        <v>500</v>
      </c>
      <c r="D19" s="6">
        <f>ROUND('[1]2022 Individspesifikke'!D17,-1)</f>
        <v>300</v>
      </c>
      <c r="E19" s="6">
        <f>ROUND('[1]2022 Individspesifikke'!E17,-1)</f>
        <v>200</v>
      </c>
      <c r="F19" s="6">
        <f>ROUND('[1]2022 Individspesifikke'!F17,-1)</f>
        <v>230</v>
      </c>
      <c r="G19" s="6">
        <f>ROUND('[1]2022 Individspesifikke'!G17,-1)</f>
        <v>420</v>
      </c>
      <c r="H19" s="6">
        <f>ROUND('[1]2022 Individspesifikke'!H17,-1)</f>
        <v>330</v>
      </c>
      <c r="I19" s="6">
        <f>ROUND('[1]2022 Individspesifikke'!I17,-1)</f>
        <v>570</v>
      </c>
      <c r="J19" s="6">
        <f>ROUND('[1]2022 Individspesifikke'!J17,-1)</f>
        <v>450</v>
      </c>
      <c r="K19" s="6">
        <f>ROUND('[1]2022 Individspesifikke'!K17,-1)</f>
        <v>890</v>
      </c>
      <c r="L19" s="6">
        <f>ROUND('[1]2022 Individspesifikke'!L17,-1)</f>
        <v>700</v>
      </c>
      <c r="M19" s="6">
        <f>ROUND('[1]2022 Individspesifikke'!M17,-1)</f>
        <v>850</v>
      </c>
    </row>
    <row r="21" spans="1:13" x14ac:dyDescent="0.25">
      <c r="A21" s="3"/>
      <c r="B21" s="4" t="s">
        <v>32</v>
      </c>
      <c r="C21" s="3"/>
      <c r="D21" s="3"/>
      <c r="E21" s="3"/>
      <c r="F21" s="3"/>
      <c r="G21" s="3"/>
      <c r="H21" s="3"/>
    </row>
    <row r="22" spans="1:13" x14ac:dyDescent="0.25">
      <c r="A22" s="2" t="s">
        <v>27</v>
      </c>
      <c r="B22" s="5" t="s">
        <v>22</v>
      </c>
      <c r="C22" s="5" t="s">
        <v>28</v>
      </c>
      <c r="D22" s="5" t="s">
        <v>33</v>
      </c>
      <c r="E22" s="5" t="s">
        <v>6</v>
      </c>
      <c r="F22" s="5" t="s">
        <v>34</v>
      </c>
      <c r="G22" s="5" t="s">
        <v>35</v>
      </c>
      <c r="H22" s="5" t="s">
        <v>36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</row>
    <row r="24" spans="1:13" x14ac:dyDescent="0.25">
      <c r="A24" s="2" t="s">
        <v>20</v>
      </c>
      <c r="B24" s="6">
        <f>ROUND('[1]2022 Individspesifikke'!B22,-1)</f>
        <v>150</v>
      </c>
      <c r="C24" s="6">
        <f>ROUND('[1]2022 Individspesifikke'!C22,-1)</f>
        <v>400</v>
      </c>
      <c r="D24" s="6">
        <f>ROUND('[1]2022 Individspesifikke'!D22,-1)</f>
        <v>670</v>
      </c>
      <c r="E24" s="6">
        <f>ROUND('[1]2022 Individspesifikke'!E22,-1)</f>
        <v>780</v>
      </c>
      <c r="F24" s="6">
        <f>ROUND('[1]2022 Individspesifikke'!F22,-1)</f>
        <v>1270</v>
      </c>
      <c r="G24" s="6">
        <f>ROUND('[1]2022 Individspesifikke'!G22,-1)</f>
        <v>1410</v>
      </c>
      <c r="H24" s="6">
        <f>ROUND('[1]2022 Individspesifikke'!H22,-1)</f>
        <v>1550</v>
      </c>
    </row>
    <row r="26" spans="1:13" x14ac:dyDescent="0.25">
      <c r="A26" s="7"/>
      <c r="B26" s="4" t="s">
        <v>83</v>
      </c>
      <c r="C26" s="7"/>
      <c r="D26" s="7"/>
      <c r="E26" s="7"/>
      <c r="F26" s="7"/>
      <c r="G26" s="7"/>
      <c r="H26" s="7"/>
      <c r="I26" s="7"/>
    </row>
    <row r="27" spans="1:13" x14ac:dyDescent="0.25">
      <c r="A27" s="2" t="s">
        <v>27</v>
      </c>
      <c r="B27" s="2" t="s">
        <v>37</v>
      </c>
      <c r="C27" s="2" t="s">
        <v>38</v>
      </c>
      <c r="D27" s="2" t="s">
        <v>39</v>
      </c>
      <c r="E27" s="2"/>
      <c r="F27" s="5" t="s">
        <v>40</v>
      </c>
      <c r="G27" s="2"/>
      <c r="H27" s="2"/>
      <c r="I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3" x14ac:dyDescent="0.25">
      <c r="A29" s="2" t="s">
        <v>20</v>
      </c>
      <c r="B29" s="6">
        <f>'[1]2022 Individspesifikke'!B27</f>
        <v>407</v>
      </c>
      <c r="C29" s="6">
        <f>'[1]2022 Individspesifikke'!C27</f>
        <v>814</v>
      </c>
      <c r="D29" s="6">
        <f>'[1]2022 Individspesifikke'!D27</f>
        <v>407</v>
      </c>
      <c r="E29" s="6"/>
      <c r="F29" s="6">
        <f>'[1]2022 Individspesifikke'!F27</f>
        <v>488</v>
      </c>
      <c r="G29" s="6"/>
      <c r="H29" s="6"/>
      <c r="I29" s="6"/>
    </row>
    <row r="31" spans="1:13" x14ac:dyDescent="0.25">
      <c r="A31" s="3"/>
      <c r="B31" s="4" t="s">
        <v>41</v>
      </c>
      <c r="C31" s="3"/>
      <c r="D31" s="3"/>
      <c r="E31" s="3"/>
      <c r="F31" s="3"/>
    </row>
    <row r="32" spans="1:13" x14ac:dyDescent="0.25">
      <c r="A32" s="5"/>
      <c r="B32" s="5" t="s">
        <v>42</v>
      </c>
      <c r="C32" s="5"/>
      <c r="D32" s="5"/>
      <c r="E32" s="5" t="s">
        <v>43</v>
      </c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2" t="s">
        <v>27</v>
      </c>
      <c r="B34" s="8" t="s">
        <v>44</v>
      </c>
      <c r="C34" s="5"/>
      <c r="D34" s="5"/>
      <c r="E34" s="5" t="s">
        <v>45</v>
      </c>
      <c r="F34" s="5"/>
    </row>
    <row r="35" spans="1:6" x14ac:dyDescent="0.25">
      <c r="A35" s="2"/>
      <c r="B35" s="5"/>
      <c r="C35" s="5"/>
      <c r="D35" s="5"/>
      <c r="E35" s="5"/>
      <c r="F35" s="5"/>
    </row>
    <row r="36" spans="1:6" x14ac:dyDescent="0.25">
      <c r="A36" s="2" t="s">
        <v>20</v>
      </c>
      <c r="B36" s="6">
        <f>ROUND('[1]2022 Individspesifikke'!B34,-1)</f>
        <v>3370</v>
      </c>
      <c r="C36" s="6"/>
      <c r="D36" s="6"/>
      <c r="E36" s="6">
        <f>ROUND('[1]Ref. budsjett 2022'!X111,-1)</f>
        <v>420</v>
      </c>
      <c r="F36" s="5"/>
    </row>
  </sheetData>
  <pageMargins left="0.7" right="0.7" top="0.75" bottom="0.75" header="0.3" footer="0.3"/>
  <pageSetup paperSize="9" orientation="portrait" r:id="rId1"/>
  <ignoredErrors>
    <ignoredError sqref="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E456-02F4-4CBC-8820-44DC015AC3FD}">
  <sheetPr>
    <tabColor rgb="FF92D050"/>
  </sheetPr>
  <dimension ref="A2:I47"/>
  <sheetViews>
    <sheetView topLeftCell="A13" workbookViewId="0">
      <selection activeCell="I34" sqref="I34"/>
    </sheetView>
  </sheetViews>
  <sheetFormatPr baseColWidth="10" defaultColWidth="11.42578125" defaultRowHeight="15" x14ac:dyDescent="0.25"/>
  <sheetData>
    <row r="2" spans="1:8" ht="15.75" x14ac:dyDescent="0.25">
      <c r="A2" s="1" t="s">
        <v>81</v>
      </c>
    </row>
    <row r="3" spans="1:8" x14ac:dyDescent="0.25">
      <c r="A3" s="2" t="s">
        <v>0</v>
      </c>
    </row>
    <row r="5" spans="1:8" x14ac:dyDescent="0.25">
      <c r="A5" s="3"/>
      <c r="B5" s="4" t="s">
        <v>46</v>
      </c>
      <c r="C5" s="3"/>
      <c r="D5" s="3"/>
      <c r="E5" s="3"/>
      <c r="F5" s="3"/>
      <c r="G5" s="3"/>
      <c r="H5" s="3"/>
    </row>
    <row r="6" spans="1:8" x14ac:dyDescent="0.25">
      <c r="A6" s="9" t="s">
        <v>47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x14ac:dyDescent="0.25">
      <c r="A7" s="9"/>
      <c r="B7" s="5"/>
      <c r="C7" s="5"/>
      <c r="D7" s="5"/>
      <c r="E7" s="5"/>
      <c r="F7" s="5"/>
      <c r="G7" s="5"/>
      <c r="H7" s="5"/>
    </row>
    <row r="8" spans="1:8" x14ac:dyDescent="0.25">
      <c r="A8" s="9" t="s">
        <v>20</v>
      </c>
      <c r="B8" s="6">
        <v>420</v>
      </c>
      <c r="C8" s="6">
        <v>460</v>
      </c>
      <c r="D8" s="6">
        <v>580</v>
      </c>
      <c r="E8" s="6">
        <v>710</v>
      </c>
      <c r="F8" s="6">
        <v>830</v>
      </c>
      <c r="G8" s="6">
        <v>920</v>
      </c>
      <c r="H8" s="6">
        <v>1000</v>
      </c>
    </row>
    <row r="10" spans="1:8" x14ac:dyDescent="0.25">
      <c r="A10" s="3"/>
      <c r="B10" s="4" t="s">
        <v>48</v>
      </c>
      <c r="C10" s="3"/>
      <c r="D10" s="3"/>
      <c r="E10" s="3"/>
      <c r="F10" s="3"/>
      <c r="G10" s="3"/>
      <c r="H10" s="3"/>
    </row>
    <row r="11" spans="1:8" x14ac:dyDescent="0.25">
      <c r="A11" s="9" t="s">
        <v>47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</row>
    <row r="12" spans="1:8" x14ac:dyDescent="0.25">
      <c r="A12" s="9" t="s">
        <v>49</v>
      </c>
      <c r="B12" s="5"/>
      <c r="C12" s="5"/>
      <c r="D12" s="5"/>
      <c r="E12" s="5"/>
      <c r="F12" s="5"/>
      <c r="G12" s="5"/>
      <c r="H12" s="5"/>
    </row>
    <row r="13" spans="1:8" x14ac:dyDescent="0.25">
      <c r="A13" s="9" t="s">
        <v>20</v>
      </c>
      <c r="B13" s="6">
        <f>ROUND('[1]2022 Husholdspesfikke'!B13,-1)</f>
        <v>400</v>
      </c>
      <c r="C13" s="6">
        <f>ROUND('[1]2022 Husholdspesfikke'!C13,-1)</f>
        <v>430</v>
      </c>
      <c r="D13" s="6">
        <f>ROUND('[1]2022 Husholdspesfikke'!D13,-1)</f>
        <v>520</v>
      </c>
      <c r="E13" s="6">
        <f>ROUND('[1]2022 Husholdspesfikke'!E13,-1)</f>
        <v>670</v>
      </c>
      <c r="F13" s="6">
        <f>ROUND('[1]2022 Husholdspesfikke'!F13,-1)</f>
        <v>730</v>
      </c>
      <c r="G13" s="6">
        <f>ROUND('[1]2022 Husholdspesfikke'!G13,-1)</f>
        <v>820</v>
      </c>
      <c r="H13" s="6">
        <f>ROUND('[1]2022 Husholdspesfikke'!H13,-1)</f>
        <v>860</v>
      </c>
    </row>
    <row r="15" spans="1:8" x14ac:dyDescent="0.25">
      <c r="A15" s="3"/>
      <c r="B15" s="4" t="s">
        <v>50</v>
      </c>
      <c r="C15" s="3"/>
      <c r="D15" s="3"/>
      <c r="E15" s="3"/>
      <c r="F15" s="3"/>
      <c r="G15" s="3"/>
      <c r="H15" s="3"/>
    </row>
    <row r="16" spans="1:8" x14ac:dyDescent="0.25">
      <c r="A16" s="9" t="s">
        <v>47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</row>
    <row r="17" spans="1:8" x14ac:dyDescent="0.25">
      <c r="A17" s="9" t="s">
        <v>49</v>
      </c>
      <c r="B17" s="5"/>
      <c r="C17" s="5"/>
      <c r="D17" s="5"/>
      <c r="E17" s="5"/>
      <c r="F17" s="5"/>
      <c r="G17" s="5"/>
      <c r="H17" s="5"/>
    </row>
    <row r="18" spans="1:8" x14ac:dyDescent="0.25">
      <c r="A18" s="9" t="s">
        <v>20</v>
      </c>
      <c r="B18" s="6">
        <f>ROUND('[1]2022 Husholdspesfikke'!B18,-1)</f>
        <v>490</v>
      </c>
      <c r="C18" s="6">
        <f>ROUND('[1]2022 Husholdspesfikke'!C18,-1)</f>
        <v>540</v>
      </c>
      <c r="D18" s="6">
        <f>ROUND('[1]2022 Husholdspesfikke'!D18,-1)</f>
        <v>650</v>
      </c>
      <c r="E18" s="6">
        <f>ROUND('[1]2022 Husholdspesfikke'!E18,-1)</f>
        <v>850</v>
      </c>
      <c r="F18" s="6">
        <f>ROUND('[1]2022 Husholdspesfikke'!F18,-1)</f>
        <v>990</v>
      </c>
      <c r="G18" s="6">
        <f>ROUND('[1]2022 Husholdspesfikke'!G18,-1)</f>
        <v>1190</v>
      </c>
      <c r="H18" s="6">
        <f>ROUND('[1]2022 Husholdspesfikke'!H18,-1)</f>
        <v>1360</v>
      </c>
    </row>
    <row r="20" spans="1:8" x14ac:dyDescent="0.25">
      <c r="A20" s="3"/>
      <c r="B20" s="4" t="s">
        <v>51</v>
      </c>
      <c r="C20" s="3"/>
      <c r="D20" s="3"/>
      <c r="E20" s="3"/>
      <c r="F20" s="3"/>
      <c r="G20" s="3"/>
      <c r="H20" s="3"/>
    </row>
    <row r="21" spans="1:8" x14ac:dyDescent="0.25">
      <c r="A21" s="9" t="s">
        <v>47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</row>
    <row r="22" spans="1:8" x14ac:dyDescent="0.25">
      <c r="A22" s="9"/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20</v>
      </c>
      <c r="B23" s="6">
        <f>ROUND('[1]2022 Husholdspesfikke'!B23,-1)</f>
        <v>2030</v>
      </c>
      <c r="C23" s="6">
        <f>ROUND('[1]2022 Husholdspesfikke'!C23,-1)</f>
        <v>2030</v>
      </c>
      <c r="D23" s="6">
        <f>ROUND('[1]2022 Husholdspesfikke'!D23,-1)</f>
        <v>2030</v>
      </c>
      <c r="E23" s="6">
        <f>ROUND('[1]2022 Husholdspesfikke'!E23,-1)</f>
        <v>2160</v>
      </c>
      <c r="F23" s="6">
        <f>ROUND('[1]2022 Husholdspesfikke'!F23,-1)</f>
        <v>2160</v>
      </c>
      <c r="G23" s="6">
        <f>ROUND('[1]2022 Husholdspesfikke'!G23,-1)</f>
        <v>2260</v>
      </c>
      <c r="H23" s="6">
        <f>ROUND('[1]2022 Husholdspesfikke'!H23,-1)</f>
        <v>2260</v>
      </c>
    </row>
    <row r="25" spans="1:8" x14ac:dyDescent="0.25">
      <c r="A25" s="3"/>
      <c r="B25" s="4" t="s">
        <v>52</v>
      </c>
      <c r="C25" s="3"/>
      <c r="D25" s="3"/>
      <c r="E25" s="3"/>
      <c r="F25" s="3"/>
      <c r="G25" s="3"/>
      <c r="H25" s="3"/>
    </row>
    <row r="26" spans="1:8" x14ac:dyDescent="0.25">
      <c r="A26" s="3"/>
      <c r="B26" s="16" t="s">
        <v>53</v>
      </c>
      <c r="C26" s="17"/>
      <c r="D26" s="3"/>
      <c r="E26" s="16" t="s">
        <v>54</v>
      </c>
      <c r="F26" s="17"/>
      <c r="G26" s="3"/>
      <c r="H26" s="3"/>
    </row>
    <row r="27" spans="1:8" x14ac:dyDescent="0.25">
      <c r="A27" s="9" t="s">
        <v>47</v>
      </c>
      <c r="B27" s="5" t="s">
        <v>55</v>
      </c>
      <c r="C27" s="5" t="s">
        <v>56</v>
      </c>
      <c r="D27" s="5"/>
      <c r="E27" s="5" t="s">
        <v>55</v>
      </c>
      <c r="F27" s="5" t="s">
        <v>57</v>
      </c>
      <c r="G27" s="5"/>
      <c r="H27" s="5"/>
    </row>
    <row r="28" spans="1:8" x14ac:dyDescent="0.25">
      <c r="A28" s="9"/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20</v>
      </c>
      <c r="B29" s="6">
        <v>2750</v>
      </c>
      <c r="C29" s="6">
        <v>4010</v>
      </c>
      <c r="D29" s="10"/>
      <c r="E29" s="6">
        <v>1975</v>
      </c>
      <c r="F29" s="6">
        <v>2550</v>
      </c>
      <c r="G29" s="10"/>
      <c r="H29" s="10"/>
    </row>
    <row r="31" spans="1:8" x14ac:dyDescent="0.25">
      <c r="A31" s="3"/>
      <c r="B31" s="4" t="s">
        <v>84</v>
      </c>
      <c r="C31" s="3"/>
      <c r="D31" s="3"/>
      <c r="E31" s="3"/>
      <c r="F31" s="3"/>
      <c r="G31" s="3"/>
      <c r="H31" s="3"/>
    </row>
    <row r="32" spans="1:8" x14ac:dyDescent="0.25">
      <c r="A32" s="9" t="s">
        <v>58</v>
      </c>
      <c r="B32" s="5" t="str">
        <f>'[1]2022 Husholdspesfikke'!B32</f>
        <v>&gt;607 750</v>
      </c>
      <c r="C32" s="5"/>
      <c r="D32" s="5"/>
      <c r="E32" s="5"/>
      <c r="F32" s="5"/>
      <c r="G32" s="5"/>
      <c r="H32" s="5"/>
    </row>
    <row r="33" spans="1:9" x14ac:dyDescent="0.25">
      <c r="A33" s="9"/>
      <c r="B33" s="5"/>
      <c r="C33" s="5"/>
      <c r="D33" s="5"/>
      <c r="E33" s="5"/>
      <c r="F33" s="5"/>
      <c r="G33" s="5"/>
      <c r="H33" s="5"/>
    </row>
    <row r="34" spans="1:9" x14ac:dyDescent="0.25">
      <c r="A34" s="9" t="s">
        <v>59</v>
      </c>
      <c r="B34" s="6">
        <f>'[1]2022 Husholdspesfikke'!B34</f>
        <v>3315</v>
      </c>
      <c r="C34" s="10"/>
      <c r="D34" s="10"/>
      <c r="E34" s="10"/>
      <c r="F34" s="10"/>
      <c r="G34" s="10"/>
      <c r="H34" s="10"/>
      <c r="I34" s="13"/>
    </row>
    <row r="35" spans="1:9" x14ac:dyDescent="0.25">
      <c r="A35" s="9" t="s">
        <v>60</v>
      </c>
      <c r="B35" s="6">
        <f>'[1]2022 Husholdspesfikke'!B35</f>
        <v>2320</v>
      </c>
      <c r="C35" s="5"/>
      <c r="D35" s="5"/>
      <c r="E35" s="5"/>
      <c r="F35" s="5"/>
      <c r="G35" s="5"/>
      <c r="H35" s="5"/>
    </row>
    <row r="36" spans="1:9" x14ac:dyDescent="0.25">
      <c r="A36" s="9" t="s">
        <v>61</v>
      </c>
      <c r="B36" s="6">
        <f>'[1]2022 Husholdspesfikke'!B36</f>
        <v>1657</v>
      </c>
      <c r="C36" s="5"/>
      <c r="D36" s="5"/>
      <c r="E36" s="5"/>
      <c r="F36" s="5"/>
      <c r="G36" s="5"/>
      <c r="H36" s="5"/>
    </row>
    <row r="38" spans="1:9" x14ac:dyDescent="0.25">
      <c r="A38" s="7"/>
      <c r="B38" s="4" t="s">
        <v>86</v>
      </c>
      <c r="C38" s="11"/>
      <c r="D38" s="11"/>
      <c r="E38" s="7"/>
      <c r="F38" s="7"/>
      <c r="G38" s="7"/>
      <c r="H38" s="7"/>
    </row>
    <row r="39" spans="1:9" x14ac:dyDescent="0.25">
      <c r="A39" s="9" t="s">
        <v>58</v>
      </c>
      <c r="B39" s="5" t="str">
        <f>'[1]2022 Husholdspesfikke'!B39</f>
        <v>≥ 425 617</v>
      </c>
      <c r="C39" s="5" t="str">
        <f>'[1]2022 Husholdspesfikke'!C39</f>
        <v>≤ 425 616</v>
      </c>
      <c r="D39" s="5" t="str">
        <f>'[1]2022 Husholdspesfikke'!D39</f>
        <v>≤ 239 409</v>
      </c>
      <c r="E39" s="5"/>
      <c r="F39" s="5"/>
      <c r="G39" s="5"/>
      <c r="H39" s="5"/>
    </row>
    <row r="40" spans="1:9" x14ac:dyDescent="0.25">
      <c r="A40" s="9"/>
      <c r="B40" s="5"/>
      <c r="C40" s="5"/>
      <c r="D40" s="5"/>
      <c r="E40" s="5"/>
      <c r="F40" s="5"/>
      <c r="G40" s="5"/>
      <c r="H40" s="5"/>
    </row>
    <row r="41" spans="1:9" x14ac:dyDescent="0.25">
      <c r="A41" s="9" t="s">
        <v>62</v>
      </c>
      <c r="B41" s="6">
        <f>'[1]2022 Husholdspesfikke'!B41</f>
        <v>3299</v>
      </c>
      <c r="C41" s="6">
        <f>'[1]2022 Husholdspesfikke'!C41</f>
        <v>1294</v>
      </c>
      <c r="D41" s="6">
        <f>'[1]2022 Husholdspesfikke'!D41</f>
        <v>704</v>
      </c>
      <c r="E41" s="10"/>
      <c r="F41" s="10"/>
      <c r="G41" s="10"/>
      <c r="H41" s="10"/>
    </row>
    <row r="42" spans="1:9" x14ac:dyDescent="0.25">
      <c r="A42" s="9" t="s">
        <v>63</v>
      </c>
      <c r="B42" s="6">
        <f>'[1]2022 Husholdspesfikke'!B42</f>
        <v>2230</v>
      </c>
      <c r="C42" s="6">
        <f>'[1]2022 Husholdspesfikke'!C42</f>
        <v>832</v>
      </c>
      <c r="D42" s="6">
        <f>'[1]2022 Husholdspesfikke'!D42</f>
        <v>452</v>
      </c>
      <c r="E42" s="5"/>
      <c r="F42" s="5"/>
      <c r="G42" s="5"/>
      <c r="H42" s="5"/>
    </row>
    <row r="43" spans="1:9" x14ac:dyDescent="0.25">
      <c r="A43" s="15" t="s">
        <v>85</v>
      </c>
      <c r="B43" s="6">
        <f>'[1]2022 Husholdspesfikke'!B43</f>
        <v>1069</v>
      </c>
      <c r="C43" s="6">
        <f>'[1]2022 Husholdspesfikke'!C43</f>
        <v>462</v>
      </c>
      <c r="D43" s="6">
        <f>'[1]2022 Husholdspesfikke'!D43</f>
        <v>252</v>
      </c>
    </row>
    <row r="45" spans="1:9" x14ac:dyDescent="0.25">
      <c r="E45" s="13"/>
    </row>
    <row r="46" spans="1:9" x14ac:dyDescent="0.25">
      <c r="E46" s="13"/>
    </row>
    <row r="47" spans="1:9" x14ac:dyDescent="0.25">
      <c r="E47" s="13"/>
    </row>
  </sheetData>
  <mergeCells count="2">
    <mergeCell ref="B26:C26"/>
    <mergeCell ref="E26:F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4752-323B-4ACC-8CB7-EFEDD45E29C0}">
  <sheetPr>
    <tabColor rgb="FF92D050"/>
  </sheetPr>
  <dimension ref="A4:J34"/>
  <sheetViews>
    <sheetView workbookViewId="0">
      <selection activeCell="F40" sqref="F40"/>
    </sheetView>
  </sheetViews>
  <sheetFormatPr baseColWidth="10" defaultColWidth="11.42578125" defaultRowHeight="15" x14ac:dyDescent="0.25"/>
  <cols>
    <col min="1" max="1" width="26.85546875" customWidth="1"/>
  </cols>
  <sheetData>
    <row r="4" spans="1:6" x14ac:dyDescent="0.25">
      <c r="A4" t="s">
        <v>88</v>
      </c>
    </row>
    <row r="12" spans="1:6" x14ac:dyDescent="0.25">
      <c r="B12" t="s">
        <v>64</v>
      </c>
      <c r="C12" t="s">
        <v>65</v>
      </c>
      <c r="D12" t="s">
        <v>66</v>
      </c>
      <c r="E12" t="s">
        <v>67</v>
      </c>
      <c r="F12" t="s">
        <v>68</v>
      </c>
    </row>
    <row r="14" spans="1:6" x14ac:dyDescent="0.25">
      <c r="A14" t="s">
        <v>69</v>
      </c>
      <c r="B14" s="13">
        <f>'Individspesifikke utgifter 2022'!K9</f>
        <v>3120</v>
      </c>
      <c r="C14" s="13">
        <f>'Individspesifikke utgifter 2022'!O9</f>
        <v>3690</v>
      </c>
      <c r="D14" s="13">
        <f>'Individspesifikke utgifter 2022'!F9</f>
        <v>2660</v>
      </c>
      <c r="E14" s="13">
        <f>'Individspesifikke utgifter 2022'!D9</f>
        <v>1740</v>
      </c>
      <c r="F14" s="13">
        <f>SUM(B14:E14)</f>
        <v>11210</v>
      </c>
    </row>
    <row r="15" spans="1:6" x14ac:dyDescent="0.25">
      <c r="A15" t="s">
        <v>21</v>
      </c>
      <c r="B15" s="12">
        <f>'Individspesifikke utgifter 2022'!J14</f>
        <v>950</v>
      </c>
      <c r="C15" s="12">
        <f>'Individspesifikke utgifter 2022'!K14</f>
        <v>880</v>
      </c>
      <c r="D15" s="12">
        <f>'Individspesifikke utgifter 2022'!F14</f>
        <v>650</v>
      </c>
      <c r="E15" s="12">
        <f>'Individspesifikke utgifter 2022'!D14</f>
        <v>640</v>
      </c>
      <c r="F15" s="12">
        <f>SUM(B15:E15)</f>
        <v>3120</v>
      </c>
    </row>
    <row r="16" spans="1:6" x14ac:dyDescent="0.25">
      <c r="A16" t="s">
        <v>26</v>
      </c>
      <c r="B16" s="12">
        <f>'Individspesifikke utgifter 2022'!K19</f>
        <v>890</v>
      </c>
      <c r="C16" s="12">
        <f>'Individspesifikke utgifter 2022'!L19</f>
        <v>700</v>
      </c>
      <c r="D16" s="13">
        <f>'Individspesifikke utgifter 2022'!G19</f>
        <v>420</v>
      </c>
      <c r="E16" s="12">
        <f>'Individspesifikke utgifter 2022'!E19</f>
        <v>200</v>
      </c>
      <c r="F16" s="12">
        <f>SUM(B16:E16)</f>
        <v>2210</v>
      </c>
    </row>
    <row r="17" spans="1:10" x14ac:dyDescent="0.25">
      <c r="A17" t="s">
        <v>32</v>
      </c>
      <c r="B17" s="12">
        <f>'Individspesifikke utgifter 2022'!H24</f>
        <v>1550</v>
      </c>
      <c r="C17" s="12">
        <f>'Individspesifikke utgifter 2022'!H24</f>
        <v>1550</v>
      </c>
      <c r="D17" s="12">
        <f>'Individspesifikke utgifter 2022'!F24</f>
        <v>1270</v>
      </c>
      <c r="E17" s="12">
        <f>'Individspesifikke utgifter 2022'!D24</f>
        <v>670</v>
      </c>
      <c r="F17" s="12">
        <f>SUM(B17:E17)</f>
        <v>5040</v>
      </c>
      <c r="I17" s="12"/>
      <c r="J17" s="12"/>
    </row>
    <row r="18" spans="1:10" x14ac:dyDescent="0.25">
      <c r="A18" t="s">
        <v>70</v>
      </c>
      <c r="B18" s="13">
        <f>'Individspesifikke utgifter 2022'!C29</f>
        <v>814</v>
      </c>
      <c r="C18" s="13">
        <f>'Individspesifikke utgifter 2022'!C29</f>
        <v>814</v>
      </c>
      <c r="D18" t="s">
        <v>71</v>
      </c>
      <c r="E18" t="s">
        <v>71</v>
      </c>
      <c r="F18" s="13">
        <f>SUM(B18:E18)</f>
        <v>1628</v>
      </c>
      <c r="G18" s="13">
        <f>B18+C18</f>
        <v>1628</v>
      </c>
    </row>
    <row r="19" spans="1:10" x14ac:dyDescent="0.25">
      <c r="A19" t="s">
        <v>72</v>
      </c>
      <c r="H19" s="12">
        <f>SUM(F14:F18)</f>
        <v>23208</v>
      </c>
    </row>
    <row r="20" spans="1:10" x14ac:dyDescent="0.25">
      <c r="H20" s="12"/>
    </row>
    <row r="21" spans="1:10" x14ac:dyDescent="0.25">
      <c r="A21" t="s">
        <v>46</v>
      </c>
      <c r="F21" s="12">
        <f>'Husholdspes. utgifter 2022'!E8</f>
        <v>710</v>
      </c>
    </row>
    <row r="22" spans="1:10" x14ac:dyDescent="0.25">
      <c r="A22" t="s">
        <v>73</v>
      </c>
      <c r="F22" s="12">
        <f>'Husholdspes. utgifter 2022'!E13</f>
        <v>670</v>
      </c>
    </row>
    <row r="23" spans="1:10" x14ac:dyDescent="0.25">
      <c r="A23" t="s">
        <v>50</v>
      </c>
      <c r="F23" s="12">
        <f>'Husholdspes. utgifter 2022'!E18</f>
        <v>850</v>
      </c>
    </row>
    <row r="24" spans="1:10" x14ac:dyDescent="0.25">
      <c r="A24" t="s">
        <v>51</v>
      </c>
      <c r="F24" s="13">
        <f>'Husholdspes. utgifter 2022'!E23</f>
        <v>2160</v>
      </c>
    </row>
    <row r="25" spans="1:10" x14ac:dyDescent="0.25">
      <c r="A25" t="s">
        <v>74</v>
      </c>
      <c r="F25" s="12">
        <f>'Husholdspes. utgifter 2022'!B29</f>
        <v>2750</v>
      </c>
    </row>
    <row r="26" spans="1:10" x14ac:dyDescent="0.25">
      <c r="A26" t="s">
        <v>75</v>
      </c>
      <c r="H26" s="12">
        <f>SUM(F21:F25)</f>
        <v>7140</v>
      </c>
    </row>
    <row r="27" spans="1:10" x14ac:dyDescent="0.25">
      <c r="H27" s="12"/>
    </row>
    <row r="28" spans="1:10" x14ac:dyDescent="0.25">
      <c r="A28" t="s">
        <v>76</v>
      </c>
      <c r="H28" s="12">
        <f>H19+H26</f>
        <v>30348</v>
      </c>
    </row>
    <row r="29" spans="1:10" x14ac:dyDescent="0.25">
      <c r="A29" t="s">
        <v>77</v>
      </c>
      <c r="H29" s="12">
        <f>H28*12</f>
        <v>364176</v>
      </c>
    </row>
    <row r="30" spans="1:10" x14ac:dyDescent="0.25">
      <c r="A30" t="s">
        <v>78</v>
      </c>
      <c r="B30" s="13"/>
      <c r="E30" s="13">
        <f>'Husholdspes. utgifter 2022'!B34</f>
        <v>3315</v>
      </c>
      <c r="H30" s="12">
        <f>E30*11</f>
        <v>36465</v>
      </c>
    </row>
    <row r="31" spans="1:10" x14ac:dyDescent="0.25">
      <c r="A31" t="s">
        <v>79</v>
      </c>
      <c r="H31" s="12">
        <f>ROUND(H29+H30,-1)</f>
        <v>400640</v>
      </c>
    </row>
    <row r="34" spans="1:9" s="14" customFormat="1" x14ac:dyDescent="0.25">
      <c r="A34" s="14" t="s">
        <v>87</v>
      </c>
      <c r="I34" s="14" t="s">
        <v>80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BBB4DF01E3B4FAD5A1969EBDDB152" ma:contentTypeVersion="9" ma:contentTypeDescription="Opprett et nytt dokument." ma:contentTypeScope="" ma:versionID="c068a5401c6ed83983a0aedff0cf81be">
  <xsd:schema xmlns:xsd="http://www.w3.org/2001/XMLSchema" xmlns:xs="http://www.w3.org/2001/XMLSchema" xmlns:p="http://schemas.microsoft.com/office/2006/metadata/properties" xmlns:ns2="25d11a7a-094c-4bd5-b7f1-b26aaef15069" targetNamespace="http://schemas.microsoft.com/office/2006/metadata/properties" ma:root="true" ma:fieldsID="75db278e2696306a8e8b78f753f61085" ns2:_="">
    <xsd:import namespace="25d11a7a-094c-4bd5-b7f1-b26aaef150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11a7a-094c-4bd5-b7f1-b26aaef15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9DD630-A36A-4B62-9767-473DCCB9164C}">
  <ds:schemaRefs>
    <ds:schemaRef ds:uri="http://purl.org/dc/elements/1.1/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fa468c34-4e3d-4a4d-8bf0-a88578e3fa9b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658f90f-9579-44e6-b240-0ec5899b45a4"/>
  </ds:schemaRefs>
</ds:datastoreItem>
</file>

<file path=customXml/itemProps2.xml><?xml version="1.0" encoding="utf-8"?>
<ds:datastoreItem xmlns:ds="http://schemas.openxmlformats.org/officeDocument/2006/customXml" ds:itemID="{223B9D78-DC46-409B-9C2B-C5C9476926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66F919-86A8-4A04-A40C-CD047D63F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11a7a-094c-4bd5-b7f1-b26aaef15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Individspesifikke utgifter 2022</vt:lpstr>
      <vt:lpstr>Husholdspes. utgifter 2022</vt:lpstr>
      <vt:lpstr>2022 Kjernefamilie</vt:lpstr>
    </vt:vector>
  </TitlesOfParts>
  <Company>OsloMet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Marthe Hårvik Austgulen</dc:creator>
  <cp:lastModifiedBy>Kjersti Lassen</cp:lastModifiedBy>
  <dcterms:created xsi:type="dcterms:W3CDTF">2021-05-05T10:30:35Z</dcterms:created>
  <dcterms:modified xsi:type="dcterms:W3CDTF">2022-05-16T13:32:31Z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0x010100960BBB4DF01E3B4FAD5A1969EBDDB152</vt:lpwstr>
  </property>
</Properties>
</file>