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1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elinkh_oslomet_no/Documents/Masterstudiet/masteroppgaver v2019/"/>
    </mc:Choice>
  </mc:AlternateContent>
  <bookViews>
    <workbookView xWindow="0" yWindow="0" windowWidth="28800" windowHeight="14100" firstSheet="4" activeTab="8"/>
  </bookViews>
  <sheets>
    <sheet name="Tall" sheetId="1" r:id="rId1"/>
    <sheet name="Total operating income" sheetId="2" r:id="rId2"/>
    <sheet name="Operating profit" sheetId="3" r:id="rId3"/>
    <sheet name="Assets" sheetId="4" r:id="rId4"/>
    <sheet name="Profitability (ROA)" sheetId="5" r:id="rId5"/>
    <sheet name="Results from operations" sheetId="6" r:id="rId6"/>
    <sheet name="Equity ratio" sheetId="7" r:id="rId7"/>
    <sheet name="Current ratio" sheetId="8" r:id="rId8"/>
    <sheet name="Number of employees development" sheetId="9" r:id="rId9"/>
    <sheet name="Calculations and Figures" sheetId="15" r:id="rId10"/>
  </sheets>
  <externalReferences>
    <externalReference r:id="rId11"/>
    <externalReference r:id="rId12"/>
    <externalReference r:id="rId13"/>
    <externalReference r:id="rId14"/>
  </externalReferences>
  <definedNames>
    <definedName name="__xlchart.v1.0" hidden="1">[1]Sheet1!$A$4:$A$23</definedName>
    <definedName name="__xlchart.v1.1" hidden="1">[1]Sheet1!$B$3</definedName>
    <definedName name="__xlchart.v1.2" hidden="1">[1]Sheet1!$B$4:$B$23</definedName>
    <definedName name="__xlchart.v1.3" hidden="1">[1]Sheet1!$C$3</definedName>
    <definedName name="__xlchart.v1.4" hidden="1">[1]Sheet1!$C$4:$C$23</definedName>
    <definedName name="SDI_1" localSheetId="1">'Total operating income'!$A$1:$B$3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15" l="1"/>
  <c r="E61" i="15"/>
  <c r="F61" i="15" s="1"/>
  <c r="G61" i="15" s="1"/>
  <c r="H61" i="15" s="1"/>
  <c r="I61" i="15" s="1"/>
  <c r="J61" i="15" s="1"/>
  <c r="K61" i="15" s="1"/>
  <c r="C61" i="15"/>
  <c r="B61" i="15"/>
  <c r="M60" i="15"/>
  <c r="M191" i="15"/>
  <c r="L191" i="15"/>
  <c r="K191" i="15"/>
  <c r="J191" i="15"/>
  <c r="I191" i="15"/>
  <c r="H191" i="15"/>
  <c r="G191" i="15"/>
  <c r="F191" i="15"/>
  <c r="E191" i="15"/>
  <c r="D191" i="15"/>
  <c r="C191" i="15"/>
  <c r="B191" i="15"/>
  <c r="L185" i="15"/>
  <c r="K185" i="15"/>
  <c r="J185" i="15"/>
  <c r="I185" i="15"/>
  <c r="H185" i="15"/>
  <c r="G185" i="15"/>
  <c r="F185" i="15"/>
  <c r="E185" i="15"/>
  <c r="D185" i="15"/>
  <c r="C185" i="15"/>
  <c r="B185" i="15"/>
  <c r="B22" i="15" l="1"/>
  <c r="C2" i="15" s="1"/>
  <c r="C3" i="15" s="1"/>
  <c r="C4" i="15" s="1"/>
  <c r="C5" i="15" s="1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B47" i="15"/>
  <c r="C47" i="15"/>
  <c r="D47" i="15"/>
  <c r="E47" i="15"/>
  <c r="F47" i="15"/>
  <c r="G47" i="15"/>
  <c r="H47" i="15"/>
  <c r="I47" i="15"/>
  <c r="J47" i="15"/>
  <c r="K47" i="15"/>
  <c r="L47" i="15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M36" i="15" s="1"/>
  <c r="M37" i="15" s="1"/>
  <c r="M38" i="15" s="1"/>
  <c r="M39" i="15" s="1"/>
  <c r="M40" i="15" s="1"/>
  <c r="M41" i="15" s="1"/>
  <c r="M42" i="15" s="1"/>
  <c r="M43" i="15" s="1"/>
  <c r="M44" i="15" s="1"/>
  <c r="M45" i="15" s="1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70" i="15"/>
  <c r="C70" i="15"/>
  <c r="B71" i="15"/>
  <c r="C71" i="15"/>
  <c r="B72" i="15" s="1"/>
  <c r="C72" i="15" s="1"/>
  <c r="B267" i="1" l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8" i="1"/>
  <c r="B269" i="1"/>
  <c r="B270" i="1"/>
  <c r="B271" i="1"/>
  <c r="B272" i="1"/>
  <c r="B273" i="1"/>
  <c r="B275" i="1"/>
  <c r="B276" i="1"/>
  <c r="B277" i="1"/>
  <c r="B280" i="1"/>
  <c r="B281" i="1"/>
  <c r="B282" i="1"/>
  <c r="B283" i="1"/>
  <c r="B287" i="1"/>
  <c r="B288" i="1"/>
  <c r="B289" i="1"/>
  <c r="B290" i="1"/>
  <c r="B292" i="1"/>
  <c r="B293" i="1"/>
  <c r="B294" i="1"/>
  <c r="B295" i="1"/>
  <c r="B296" i="1"/>
  <c r="B297" i="1"/>
  <c r="B298" i="1"/>
  <c r="B299" i="1"/>
  <c r="B300" i="1"/>
  <c r="B301" i="1"/>
  <c r="B302" i="1"/>
  <c r="B304" i="1"/>
  <c r="B305" i="1"/>
  <c r="B306" i="1"/>
  <c r="B307" i="1"/>
  <c r="B308" i="1"/>
  <c r="B309" i="1"/>
  <c r="B311" i="1"/>
  <c r="B312" i="1"/>
  <c r="B313" i="1"/>
  <c r="B314" i="1"/>
  <c r="B315" i="1"/>
  <c r="B316" i="1"/>
  <c r="B317" i="1"/>
  <c r="B318" i="1"/>
</calcChain>
</file>

<file path=xl/sharedStrings.xml><?xml version="1.0" encoding="utf-8"?>
<sst xmlns="http://schemas.openxmlformats.org/spreadsheetml/2006/main" count="835" uniqueCount="340">
  <si>
    <t>SELECT SERVICE PARTNER AS</t>
  </si>
  <si>
    <t>AB SOLUTIONS AS</t>
  </si>
  <si>
    <t>ELITE SERVICE PARTNER AS</t>
  </si>
  <si>
    <t>ISS FACILITY SERVICES AS</t>
  </si>
  <si>
    <t>POLYGON AS</t>
  </si>
  <si>
    <t>ASC ØSTLANDSKE RENGJØRING AS</t>
  </si>
  <si>
    <t>SECURITAS AS</t>
  </si>
  <si>
    <t>SODEXO AS</t>
  </si>
  <si>
    <t>ESS SUPPORT SERVICES AS</t>
  </si>
  <si>
    <t>NOKAS AS</t>
  </si>
  <si>
    <t>ROYAL RENHOLD AS</t>
  </si>
  <si>
    <t>RESOLVE AS</t>
  </si>
  <si>
    <t>EUREST AS</t>
  </si>
  <si>
    <t>CAVERION NORGE AS</t>
  </si>
  <si>
    <t>SIO MAT OG DRIKKE AS</t>
  </si>
  <si>
    <t>ACCEPT SERVICE PARTNER AS</t>
  </si>
  <si>
    <t>COOR SERVICE MANAGEMENT AS</t>
  </si>
  <si>
    <t>TOMAGRUPPEN AS</t>
  </si>
  <si>
    <t>FAZER FOOD SERVICES AS</t>
  </si>
  <si>
    <t>4SERVICE KANTINE AS</t>
  </si>
  <si>
    <t>NB! Rapporten består av flere arkfaner.</t>
  </si>
  <si>
    <t>Bedrift 1 - ELITE SERVICE PARTNER AS:</t>
  </si>
  <si>
    <t>Orgnr: 834327082</t>
  </si>
  <si>
    <t>Etablert 01.11.1983</t>
  </si>
  <si>
    <t>NACE-bransje: 81.210 - Rengjøring av bygninger</t>
  </si>
  <si>
    <t>Bedrift 2 - SELECT SERVICE PARTNER AS:</t>
  </si>
  <si>
    <t>Orgnr: 837657652</t>
  </si>
  <si>
    <t>Etablert 01.10.1985</t>
  </si>
  <si>
    <t>NACE-bransje: 56.101 - Drift av restauranter og kafeer</t>
  </si>
  <si>
    <t>Bedrift 3 - AB SOLUTIONS AS:</t>
  </si>
  <si>
    <t>Orgnr: 889724412</t>
  </si>
  <si>
    <t>Etablert 07.04.2006</t>
  </si>
  <si>
    <t>NACE-bransje: 70.100 - Hovedkontortjenester</t>
  </si>
  <si>
    <t>Bedrift 4 - ISS FACILITY SERVICES AS:</t>
  </si>
  <si>
    <t>Orgnr: 914791723</t>
  </si>
  <si>
    <t>Etablert 09.10.1952</t>
  </si>
  <si>
    <t>Bedrift 5 - POLYGON AS:</t>
  </si>
  <si>
    <t>Orgnr: 915229115</t>
  </si>
  <si>
    <t>Etablert 26.02.1957</t>
  </si>
  <si>
    <t>NACE-bransje: 81.220 - Utvendig rengjøring av bygninger og industriell rengjøring</t>
  </si>
  <si>
    <t>Bedrift 6 - ASC ØSTLANDSKE RENGJØRING AS:</t>
  </si>
  <si>
    <t>Orgnr: 918754067</t>
  </si>
  <si>
    <t>Etablert 30.03.1968</t>
  </si>
  <si>
    <t>Bedrift 7 - SECURITAS AS:</t>
  </si>
  <si>
    <t>Orgnr: 920144950</t>
  </si>
  <si>
    <t>Etablert 23.06.1972</t>
  </si>
  <si>
    <t>NACE-bransje: 80.100 - Private vakttjenester</t>
  </si>
  <si>
    <t>Bedrift 8 - SODEXO AS:</t>
  </si>
  <si>
    <t>Orgnr: 932144336</t>
  </si>
  <si>
    <t>Etablert 18.01.1984</t>
  </si>
  <si>
    <t>NACE-bransje: 56.290 - Kantiner drevet som selvstendig virksomhet</t>
  </si>
  <si>
    <t>Bedrift 9 - ESS SUPPORT SERVICES AS:</t>
  </si>
  <si>
    <t>Orgnr: 937657293</t>
  </si>
  <si>
    <t>Bedrift 10 - NOKAS AS:</t>
  </si>
  <si>
    <t>Orgnr: 943184097</t>
  </si>
  <si>
    <t>Etablert 01.04.1987</t>
  </si>
  <si>
    <t>NACE-bransje: 80.200 - Tjenester tilknyttet vakttjenester</t>
  </si>
  <si>
    <t>Bedrift 11 - ROYAL RENHOLD AS:</t>
  </si>
  <si>
    <t>Orgnr: 943534241</t>
  </si>
  <si>
    <t>Etablert 30.05.1987</t>
  </si>
  <si>
    <t>Bedrift 12 - RESOLVE AS:</t>
  </si>
  <si>
    <t>Orgnr: 944377409</t>
  </si>
  <si>
    <t>Etablert 10.07.1987</t>
  </si>
  <si>
    <t>Bedrift 13 - EUREST AS:</t>
  </si>
  <si>
    <t>Orgnr: 952507729</t>
  </si>
  <si>
    <t>Etablert 29.06.1989</t>
  </si>
  <si>
    <t>Bedrift 14 - CAVERION NORGE AS:</t>
  </si>
  <si>
    <t>Orgnr: 959069743</t>
  </si>
  <si>
    <t>Etablert 25.10.1990</t>
  </si>
  <si>
    <t>NACE-bransje: 43.210 - Elektrisk installasjonsarbeid</t>
  </si>
  <si>
    <t>Bedrift 15 - SIO MAT OG DRIKKE AS:</t>
  </si>
  <si>
    <t>Orgnr: 960658493</t>
  </si>
  <si>
    <t>Etablert 02.01.1991</t>
  </si>
  <si>
    <t>Bedrift 16 - ACCEPT SERVICE PARTNER AS:</t>
  </si>
  <si>
    <t>Orgnr: 966000155</t>
  </si>
  <si>
    <t>Etablert 02.01.1993</t>
  </si>
  <si>
    <t>Bedrift 17 - COOR SERVICE MANAGEMENT AS:</t>
  </si>
  <si>
    <t>Orgnr: 983219721</t>
  </si>
  <si>
    <t>Etablert 09.03.2001</t>
  </si>
  <si>
    <t>NACE-bransje: 81.101 - Vaktmestertjenester</t>
  </si>
  <si>
    <t>Bedrift 18 - TOMAGRUPPEN AS:</t>
  </si>
  <si>
    <t>Orgnr: 984028474</t>
  </si>
  <si>
    <t>Etablert 29.11.2001</t>
  </si>
  <si>
    <t>Bedrift 19 - FAZER FOOD SERVICES AS:</t>
  </si>
  <si>
    <t>Orgnr: 984785224</t>
  </si>
  <si>
    <t>Etablert 03.07.2002</t>
  </si>
  <si>
    <t>Bedrift 20 - 4SERVICE KANTINE AS:</t>
  </si>
  <si>
    <t>Orgnr: 990035946</t>
  </si>
  <si>
    <t>Etablert 12.06.2006</t>
  </si>
  <si>
    <t>Alle tall i hele 1000, fra regnskapsår 2017</t>
  </si>
  <si>
    <t>RESULTATREGNSKAP</t>
  </si>
  <si>
    <t>Snitt</t>
  </si>
  <si>
    <t>Konsernregnskap</t>
  </si>
  <si>
    <t>Nei</t>
  </si>
  <si>
    <t>Ja</t>
  </si>
  <si>
    <t>Startdato</t>
  </si>
  <si>
    <t>Avslutningsdato</t>
  </si>
  <si>
    <t>Valutakode</t>
  </si>
  <si>
    <t>NOK</t>
  </si>
  <si>
    <t>Sum salgsinntekter</t>
  </si>
  <si>
    <t>Leieinntekter</t>
  </si>
  <si>
    <t>Annen driftsinntekt</t>
  </si>
  <si>
    <t>Sum driftsinntekter</t>
  </si>
  <si>
    <t>Varekostnad</t>
  </si>
  <si>
    <t>Endr. behold. varer under tilvirk./ferdige</t>
  </si>
  <si>
    <t>Beholdningsendringer</t>
  </si>
  <si>
    <t>Endr. behold. varer under tilvirk.</t>
  </si>
  <si>
    <t>Endr. behold. ferdig tilvirk. varer</t>
  </si>
  <si>
    <t>Endr. behold. egentilvirk. anleggsmidl.</t>
  </si>
  <si>
    <t>Lønnskostnader</t>
  </si>
  <si>
    <t>Herav kun lønn</t>
  </si>
  <si>
    <t>Pensjonskostnader</t>
  </si>
  <si>
    <t>Obligatorisk tjenestepensjon</t>
  </si>
  <si>
    <t>Avskriving varige driftsmidler/im. eiend.</t>
  </si>
  <si>
    <t>Nedskriving av driftsmidler/im. eiend.</t>
  </si>
  <si>
    <t>Tap på fordringer</t>
  </si>
  <si>
    <t>Andre driftskostnader</t>
  </si>
  <si>
    <t>Husleiekostander</t>
  </si>
  <si>
    <t>Sum driftskostnader</t>
  </si>
  <si>
    <t>Driftsresultat</t>
  </si>
  <si>
    <t>Mottatt utbytte</t>
  </si>
  <si>
    <t>Inntekt på investering i datterselskap</t>
  </si>
  <si>
    <t>Inntekt på invest. annet foretak i sm konsern</t>
  </si>
  <si>
    <t>Inntekt på invest. i tilknyttet selskap</t>
  </si>
  <si>
    <t>Renteinnt. fra foretak samme konsern</t>
  </si>
  <si>
    <t>Sum annen renteinntekt</t>
  </si>
  <si>
    <t>Verdiøkn. markedsbas. fin.omløpsmidl.</t>
  </si>
  <si>
    <t>Verdiøkn. andre fin.instr. vurd. virkelig verdi</t>
  </si>
  <si>
    <t>Sum annen finansinntekt</t>
  </si>
  <si>
    <t>Sum finansinntekter</t>
  </si>
  <si>
    <t>Verdired. markedsbas. fin.omløpsmidl.</t>
  </si>
  <si>
    <t>Verdiendr. markedsbas. fin.omløpsmidl.</t>
  </si>
  <si>
    <t>Nedskrivn. av andre fin.omløpsmidler</t>
  </si>
  <si>
    <t>Nedskriving finansielle anleggsmidler</t>
  </si>
  <si>
    <t>Renter til konsern</t>
  </si>
  <si>
    <t>Verdireduks. andre fin.instr. vurd. virkelig verdi</t>
  </si>
  <si>
    <t>Sum annen rentekostnad</t>
  </si>
  <si>
    <t>Andre finanskostnader</t>
  </si>
  <si>
    <t>Sum annen finanskostnad</t>
  </si>
  <si>
    <t>Sum finanskostnader</t>
  </si>
  <si>
    <t>Netto finans</t>
  </si>
  <si>
    <t>Ordinært resultat før skattekostnad</t>
  </si>
  <si>
    <t>Skattekostnad på ordinært resultat</t>
  </si>
  <si>
    <t>Ordinært resultat</t>
  </si>
  <si>
    <t>Ekstraordinære inntekter</t>
  </si>
  <si>
    <t>Ekstraordinære kostnader</t>
  </si>
  <si>
    <t>Netto ekstraordinære poster</t>
  </si>
  <si>
    <t>Årsresultat før minoritetsinteresser</t>
  </si>
  <si>
    <t>Skattekostnad på ekstraordinært resultat</t>
  </si>
  <si>
    <t>Minoritetens andel før årsresultat</t>
  </si>
  <si>
    <t>Årsresultat</t>
  </si>
  <si>
    <t xml:space="preserve">Overføring til/fra fond </t>
  </si>
  <si>
    <t xml:space="preserve">Avsetning fond for vurderingsforskjeller </t>
  </si>
  <si>
    <t>Overf. til/fra fond for urealisterte gevinster</t>
  </si>
  <si>
    <t>Avsatt utbytte</t>
  </si>
  <si>
    <t>Mottatt konsernbidrag</t>
  </si>
  <si>
    <t>Avgitt konsernbidrag</t>
  </si>
  <si>
    <t>Overført fra overkursfond</t>
  </si>
  <si>
    <t xml:space="preserve">Aksjonærbidrag </t>
  </si>
  <si>
    <t xml:space="preserve">Fondsemisjon </t>
  </si>
  <si>
    <t>Overføringer til/fra annen egenkapital</t>
  </si>
  <si>
    <t>Udekket tap</t>
  </si>
  <si>
    <t>Sum overføringer og disponeringer</t>
  </si>
  <si>
    <t>BALANSEREGNSKAP</t>
  </si>
  <si>
    <t>Forskning og utvikling</t>
  </si>
  <si>
    <t>Konsesjoner, patenter, lisenser</t>
  </si>
  <si>
    <t>Utsatt skattefordel</t>
  </si>
  <si>
    <t>Goodwill</t>
  </si>
  <si>
    <t>Andre immatrielle eiendeler</t>
  </si>
  <si>
    <t>Sum immaterielle anleggsmidler</t>
  </si>
  <si>
    <t>Tomter, bygninger og annen fast eiendom</t>
  </si>
  <si>
    <t>Investeringseiendom</t>
  </si>
  <si>
    <t>Maskiner og anlegg</t>
  </si>
  <si>
    <t>Skip, rigger, fly og lignende</t>
  </si>
  <si>
    <t>Driftsløsøre/inventar/verktøy/biler</t>
  </si>
  <si>
    <t>Andre varige driftsmidler</t>
  </si>
  <si>
    <t>Sum varige driftsmidler</t>
  </si>
  <si>
    <t>Aksjer/Investeringer i datterselskap</t>
  </si>
  <si>
    <t>Invest. annet foretak i sm konsern</t>
  </si>
  <si>
    <t>Lån til foretak i samme konsern</t>
  </si>
  <si>
    <t>Investeringer i tilknytte selskap</t>
  </si>
  <si>
    <t>Lån tilknyttet selsk. og felles kontrollert virk.</t>
  </si>
  <si>
    <t>Investeringer i aksjer og andeler</t>
  </si>
  <si>
    <t>Obligasjoner og andre langsiktige fordr.</t>
  </si>
  <si>
    <t>Andre fordringer</t>
  </si>
  <si>
    <t>Pensjonsmidler</t>
  </si>
  <si>
    <t>Andre finansielle anleggsmidler</t>
  </si>
  <si>
    <t xml:space="preserve">Obligasjoner </t>
  </si>
  <si>
    <t xml:space="preserve">Andre fordringer </t>
  </si>
  <si>
    <t>Sum finansielle anleggsmidler</t>
  </si>
  <si>
    <t>Andre anleggsmidler</t>
  </si>
  <si>
    <t>Sum anleggsmidler</t>
  </si>
  <si>
    <t>Råvarer og innkjøpte halvfabrikata</t>
  </si>
  <si>
    <t>Varer under tilvirkning</t>
  </si>
  <si>
    <t>Ferdigvarer</t>
  </si>
  <si>
    <t>Biologiske eiendeler</t>
  </si>
  <si>
    <t>Andre varer</t>
  </si>
  <si>
    <t>Sum varer</t>
  </si>
  <si>
    <t>Sum varelager</t>
  </si>
  <si>
    <t>Kundefordringer</t>
  </si>
  <si>
    <t>Konsernfordringer</t>
  </si>
  <si>
    <t>Krav på innbetaling av selskapskapital</t>
  </si>
  <si>
    <t>Sum fordringer</t>
  </si>
  <si>
    <t>Aksjer og andeler i samme konsern</t>
  </si>
  <si>
    <t>Markedsbaserte aksjer</t>
  </si>
  <si>
    <t>Markedsbaserte obligasjoner</t>
  </si>
  <si>
    <t>Andre markedsbaserte finansielle instr.</t>
  </si>
  <si>
    <t>Andre finansielle instrumenter</t>
  </si>
  <si>
    <t>Andre investeringer</t>
  </si>
  <si>
    <t>Sum investeringer</t>
  </si>
  <si>
    <t>Kasse/Bank/Post</t>
  </si>
  <si>
    <t>Sum Kasse/Bank/Post</t>
  </si>
  <si>
    <t>Andre omløpsmidler</t>
  </si>
  <si>
    <t>Sum omløpsmidler</t>
  </si>
  <si>
    <t>Sum eiendeler</t>
  </si>
  <si>
    <t>Aksjekapital/Selskapskapital</t>
  </si>
  <si>
    <t>Egne aksjer</t>
  </si>
  <si>
    <t>Overkursfond</t>
  </si>
  <si>
    <t>Annen innskutt egenkapital</t>
  </si>
  <si>
    <t>Sum innskutt egenkapital</t>
  </si>
  <si>
    <t>Fond for vurderingsforskjeller</t>
  </si>
  <si>
    <t xml:space="preserve">Fond for verdiendringer </t>
  </si>
  <si>
    <t xml:space="preserve">Fond for urealiserte gevinster </t>
  </si>
  <si>
    <t xml:space="preserve">Fond </t>
  </si>
  <si>
    <t xml:space="preserve">Avsatt utbytte </t>
  </si>
  <si>
    <t>Annen egenkapital</t>
  </si>
  <si>
    <t>Minoritetsinteresser</t>
  </si>
  <si>
    <t>Sum opptjent egenkapital</t>
  </si>
  <si>
    <t>Minoritetsintr. etter sum opptjent EK</t>
  </si>
  <si>
    <t>Sum egenkapital</t>
  </si>
  <si>
    <t>Pensjonsforpliktelser</t>
  </si>
  <si>
    <t>Utsatt skatt</t>
  </si>
  <si>
    <t>Andre avsetninger for forpliktelser</t>
  </si>
  <si>
    <t>Sum avsetninger til forpliktelser</t>
  </si>
  <si>
    <t>Konvertible lån</t>
  </si>
  <si>
    <t>Obligasjonslån</t>
  </si>
  <si>
    <t>Pantegjeld/gjeld til kredittinstitusjoner</t>
  </si>
  <si>
    <t>Langsiktig konserngjeld</t>
  </si>
  <si>
    <t>Ansvarlig lånekapital</t>
  </si>
  <si>
    <t>Annen langsiktig gjeld</t>
  </si>
  <si>
    <t>Sum annen langsiktig gjeld</t>
  </si>
  <si>
    <t>Sum langsiktig gjeld</t>
  </si>
  <si>
    <t>Sertifikatlån</t>
  </si>
  <si>
    <t>Gjeld til kredittinstitusjoner</t>
  </si>
  <si>
    <t>Leverandørgjeld</t>
  </si>
  <si>
    <t>Betalbar skatt</t>
  </si>
  <si>
    <t>Skyldige offentlige utgifter</t>
  </si>
  <si>
    <t>Skyldig lønn og feriepenger</t>
  </si>
  <si>
    <t>Utbytte</t>
  </si>
  <si>
    <t>Kortsiktig konserngjeld</t>
  </si>
  <si>
    <t>Andre kreditorer</t>
  </si>
  <si>
    <t>Annen kortsiktig gjeld</t>
  </si>
  <si>
    <t>Sum kortsiktig gjeld</t>
  </si>
  <si>
    <t>Sum gjeld</t>
  </si>
  <si>
    <t>Sum egenkapital og gjeld</t>
  </si>
  <si>
    <t>Garantistillelser</t>
  </si>
  <si>
    <t>Pantstillelser</t>
  </si>
  <si>
    <t>ØVRIG INFORMASJON</t>
  </si>
  <si>
    <t>Antall årsverk</t>
  </si>
  <si>
    <t>Ansatte</t>
  </si>
  <si>
    <t>Antall deltidsansatte</t>
  </si>
  <si>
    <t>Ikke pliktig OTP</t>
  </si>
  <si>
    <t>Har OTP, ikke tall</t>
  </si>
  <si>
    <t>Lederlønn</t>
  </si>
  <si>
    <t>Leder styrehonorar</t>
  </si>
  <si>
    <t>Leder pensjonskostnad</t>
  </si>
  <si>
    <t>Leder annen godtgjørelse</t>
  </si>
  <si>
    <t>Daglig leder lønnet av annet selskap</t>
  </si>
  <si>
    <t>Fallskjerm/særskilt vederlag</t>
  </si>
  <si>
    <t>J</t>
  </si>
  <si>
    <t>Opsjoner/bonuser</t>
  </si>
  <si>
    <t>Revisjonshonorar</t>
  </si>
  <si>
    <t>Annet revisjonshonorar</t>
  </si>
  <si>
    <t>Ubenyttet kassekreditt</t>
  </si>
  <si>
    <t>Kassekreditt LIMIT</t>
  </si>
  <si>
    <t>LØNNSOMHETSANALYSE</t>
  </si>
  <si>
    <t>Lønnsomhet (Totalkap. rentabilitet i %)</t>
  </si>
  <si>
    <t>Resultat av driften i %</t>
  </si>
  <si>
    <t xml:space="preserve">Kapitalens omløpshastighet </t>
  </si>
  <si>
    <t>Bruttofortjeneste i %</t>
  </si>
  <si>
    <t>Overskuddsgrad i %</t>
  </si>
  <si>
    <t>Egenkapital rentabilitet før skatt i %</t>
  </si>
  <si>
    <t>Egenkapital rentabilitet etter skatt i %</t>
  </si>
  <si>
    <t>Omsetning/ansatt (hele 1000)</t>
  </si>
  <si>
    <t>Omsetning/årsverk</t>
  </si>
  <si>
    <t>Omsetning/lønnskrone</t>
  </si>
  <si>
    <t>EBITDA</t>
  </si>
  <si>
    <t>LIKVIDITETSANALYSE</t>
  </si>
  <si>
    <t>Likviditetsgrad I</t>
  </si>
  <si>
    <t>Likviditetsgrad II</t>
  </si>
  <si>
    <t>Likviditetsgrad III</t>
  </si>
  <si>
    <t>Varelagerets omløpshastighet</t>
  </si>
  <si>
    <t>Lagertid i ant. dager</t>
  </si>
  <si>
    <t>Arbeidskapital</t>
  </si>
  <si>
    <t>SOLIDITETSANALYSE</t>
  </si>
  <si>
    <t>Egenkapitalandel i %</t>
  </si>
  <si>
    <t>Egenkapitalandel av omsetning i %</t>
  </si>
  <si>
    <t>Rentedekningsgrad</t>
  </si>
  <si>
    <t>Finansieringsgrad I</t>
  </si>
  <si>
    <t>Langsiktig lagerfinansiering i %</t>
  </si>
  <si>
    <t>Gjeldsgrad</t>
  </si>
  <si>
    <t>Kortsiktig gjeldsandel i %</t>
  </si>
  <si>
    <t>Langsiktig gjeldsandel i %</t>
  </si>
  <si>
    <t>For spørsmål, kontakt forvalt@eniro.com.</t>
  </si>
  <si>
    <t>Top 20 market average 2008</t>
  </si>
  <si>
    <t>Top 20 market average 2017</t>
  </si>
  <si>
    <t xml:space="preserve">Ta kontakt s233970@oslomet.no for mer info om utarbeidet oppstilling </t>
  </si>
  <si>
    <t>For mer info, Proff® Forvalt hjelper deg med øvrige analyser og uttrekk. Se www.forvalt.no.</t>
  </si>
  <si>
    <t>Rapporten er basert på tall fra brønnøysundregisteret og Proff® Forvalt, generert 13.02.2019</t>
  </si>
  <si>
    <t xml:space="preserve">Konkurrentanalyse/competitor analysis of the Norwegian facilities management industry </t>
  </si>
  <si>
    <t xml:space="preserve">Only the top twenty FM service providers are included. See market definition (NACE) below and in the thesis. </t>
  </si>
  <si>
    <t>Average for firm (2008-2017)</t>
  </si>
  <si>
    <t>Top 20 market average (2008-2017)</t>
  </si>
  <si>
    <t>Total Assets 2008</t>
  </si>
  <si>
    <t>Total Assets 2017</t>
  </si>
  <si>
    <t>Average</t>
  </si>
  <si>
    <t>Average Profitability for firm (2008-2017)</t>
  </si>
  <si>
    <t>Market average (top 20 firms)</t>
  </si>
  <si>
    <t>Average operating profit</t>
  </si>
  <si>
    <t>Market average</t>
  </si>
  <si>
    <t>Figure 3</t>
  </si>
  <si>
    <t>Total Operating Proft</t>
  </si>
  <si>
    <t xml:space="preserve">Average </t>
  </si>
  <si>
    <t>SDV</t>
  </si>
  <si>
    <t>Max</t>
  </si>
  <si>
    <t>Min</t>
  </si>
  <si>
    <t xml:space="preserve">Total </t>
  </si>
  <si>
    <t>Standard deviation</t>
  </si>
  <si>
    <t>MAX</t>
  </si>
  <si>
    <t>MIN</t>
  </si>
  <si>
    <t>Figure 5</t>
  </si>
  <si>
    <t>Figure 6</t>
  </si>
  <si>
    <t xml:space="preserve">Sum Profitability </t>
  </si>
  <si>
    <t xml:space="preserve">Year </t>
  </si>
  <si>
    <t>Figure 2</t>
  </si>
  <si>
    <t>Figure 7</t>
  </si>
  <si>
    <t>Figure 8</t>
  </si>
  <si>
    <t>Fogure 4</t>
  </si>
  <si>
    <t>Market average (2008-2017)</t>
  </si>
  <si>
    <t>Total Operating Proft (top twenty FM service providers)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</si>
</sst>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##,###,###,##0"/>
    <numFmt numFmtId="166" formatCode="###,##0.00"/>
    <numFmt numFmtId="167" formatCode="###,##0.0"/>
  </numFmts>
  <fonts count="12" x14ac:knownFonts="1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2" applyNumberFormat="0" applyAlignment="0" applyProtection="0"/>
    <xf numFmtId="0" fontId="8" fillId="0" borderId="3" applyNumberFormat="0" applyFill="0" applyAlignment="0" applyProtection="0"/>
    <xf numFmtId="0" fontId="9" fillId="5" borderId="1" applyNumberFormat="0" applyAlignment="0" applyProtection="0"/>
    <xf numFmtId="0" fontId="5" fillId="6" borderId="4" applyNumberFormat="0" applyFon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165" fontId="0" fillId="0" borderId="0" xfId="0" applyNumberFormat="1"/>
    <xf numFmtId="167" fontId="0" fillId="0" borderId="0" xfId="0" applyNumberFormat="1"/>
    <xf numFmtId="166" fontId="0" fillId="0" borderId="0" xfId="0" applyNumberFormat="1"/>
    <xf numFmtId="3" fontId="1" fillId="0" borderId="0" xfId="0" applyNumberFormat="1" applyFont="1"/>
    <xf numFmtId="3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/>
    <xf numFmtId="0" fontId="2" fillId="6" borderId="4" xfId="6" applyFont="1"/>
    <xf numFmtId="3" fontId="1" fillId="6" borderId="4" xfId="6" applyNumberFormat="1" applyFont="1"/>
    <xf numFmtId="164" fontId="1" fillId="6" borderId="4" xfId="6" applyNumberFormat="1" applyFont="1"/>
    <xf numFmtId="0" fontId="0" fillId="0" borderId="0" xfId="0" applyAlignment="1">
      <alignment vertical="center" wrapText="1"/>
    </xf>
    <xf numFmtId="164" fontId="6" fillId="3" borderId="0" xfId="2" applyNumberFormat="1"/>
    <xf numFmtId="0" fontId="6" fillId="2" borderId="4" xfId="1" applyBorder="1"/>
    <xf numFmtId="164" fontId="6" fillId="2" borderId="4" xfId="1" applyNumberFormat="1" applyBorder="1"/>
    <xf numFmtId="3" fontId="6" fillId="2" borderId="4" xfId="1" applyNumberFormat="1" applyBorder="1"/>
    <xf numFmtId="0" fontId="10" fillId="0" borderId="5" xfId="7"/>
    <xf numFmtId="0" fontId="10" fillId="0" borderId="5" xfId="7" applyAlignment="1">
      <alignment vertical="center" wrapText="1"/>
    </xf>
    <xf numFmtId="0" fontId="7" fillId="4" borderId="2" xfId="3"/>
    <xf numFmtId="0" fontId="9" fillId="5" borderId="1" xfId="5"/>
    <xf numFmtId="0" fontId="8" fillId="0" borderId="3" xfId="4"/>
    <xf numFmtId="0" fontId="11" fillId="0" borderId="0" xfId="8"/>
    <xf numFmtId="0" fontId="6" fillId="2" borderId="0" xfId="1"/>
    <xf numFmtId="3" fontId="6" fillId="2" borderId="0" xfId="1" applyNumberFormat="1"/>
  </cellXfs>
  <cellStyles count="9">
    <cellStyle name="20% - Accent5" xfId="1" builtinId="46"/>
    <cellStyle name="40% - Accent5" xfId="2" builtinId="47"/>
    <cellStyle name="Check Cell" xfId="3" builtinId="23"/>
    <cellStyle name="Heading 1" xfId="4" builtinId="16"/>
    <cellStyle name="Input" xfId="5" builtinId="20"/>
    <cellStyle name="Normal" xfId="0" builtinId="0"/>
    <cellStyle name="Note" xfId="6" builtinId="10"/>
    <cellStyle name="Total" xfId="7" builtinId="25"/>
    <cellStyle name="Warning Text" xfId="8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Sum driftsinntekter/</a:t>
            </a:r>
            <a:r>
              <a:rPr lang="nb-NO" sz="1200" b="1" i="0" u="none" strike="noStrike" baseline="0">
                <a:effectLst/>
              </a:rPr>
              <a:t>Total operating income</a:t>
            </a:r>
            <a:endParaRPr lang="nb-NO" b="1"/>
          </a:p>
        </c:rich>
      </c:tx>
      <c:layout>
        <c:manualLayout>
          <c:xMode val="edge"/>
          <c:yMode val="edge"/>
          <c:x val="0.43106614898944084"/>
          <c:y val="3.03031874102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705882352935E-2"/>
          <c:y val="0.14949524442717099"/>
          <c:w val="0.62224264705882348"/>
          <c:h val="0.71111251403194842"/>
        </c:manualLayout>
      </c:layout>
      <c:lineChart>
        <c:grouping val="standard"/>
        <c:varyColors val="0"/>
        <c:ser>
          <c:idx val="0"/>
          <c:order val="0"/>
          <c:tx>
            <c:strRef>
              <c:f>'Total operating income'!$A$2</c:f>
              <c:strCache>
                <c:ptCount val="1"/>
                <c:pt idx="0">
                  <c:v>4SERVICE KANTINE 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income'!$B$2:$X$2</c:f>
              <c:numCache>
                <c:formatCode>#,##0</c:formatCode>
                <c:ptCount val="23"/>
                <c:pt idx="0">
                  <c:v>0</c:v>
                </c:pt>
                <c:pt idx="1">
                  <c:v>15288</c:v>
                </c:pt>
                <c:pt idx="2">
                  <c:v>25151</c:v>
                </c:pt>
                <c:pt idx="3">
                  <c:v>27987</c:v>
                </c:pt>
                <c:pt idx="4">
                  <c:v>34463</c:v>
                </c:pt>
                <c:pt idx="5">
                  <c:v>35815</c:v>
                </c:pt>
                <c:pt idx="6">
                  <c:v>42508</c:v>
                </c:pt>
                <c:pt idx="7">
                  <c:v>90869</c:v>
                </c:pt>
                <c:pt idx="8">
                  <c:v>99642</c:v>
                </c:pt>
                <c:pt idx="9">
                  <c:v>126350</c:v>
                </c:pt>
                <c:pt idx="10">
                  <c:v>145349</c:v>
                </c:pt>
                <c:pt idx="11">
                  <c:v>253998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F-4064-9CF0-36BBDD5E2D0B}"/>
            </c:ext>
          </c:extLst>
        </c:ser>
        <c:ser>
          <c:idx val="1"/>
          <c:order val="1"/>
          <c:tx>
            <c:strRef>
              <c:f>'Total operating income'!$A$3</c:f>
              <c:strCache>
                <c:ptCount val="1"/>
                <c:pt idx="0">
                  <c:v>AB SOLUTIONS 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income'!$B$3:$X$3</c:f>
              <c:numCache>
                <c:formatCode>#,##0</c:formatCode>
                <c:ptCount val="23"/>
                <c:pt idx="0">
                  <c:v>0</c:v>
                </c:pt>
                <c:pt idx="1">
                  <c:v>110</c:v>
                </c:pt>
                <c:pt idx="2">
                  <c:v>0</c:v>
                </c:pt>
                <c:pt idx="3">
                  <c:v>202206</c:v>
                </c:pt>
                <c:pt idx="4">
                  <c:v>246349</c:v>
                </c:pt>
                <c:pt idx="5">
                  <c:v>331218</c:v>
                </c:pt>
                <c:pt idx="6">
                  <c:v>284582</c:v>
                </c:pt>
                <c:pt idx="7">
                  <c:v>343486</c:v>
                </c:pt>
                <c:pt idx="8">
                  <c:v>310715</c:v>
                </c:pt>
                <c:pt idx="9">
                  <c:v>297146</c:v>
                </c:pt>
                <c:pt idx="10">
                  <c:v>309452</c:v>
                </c:pt>
                <c:pt idx="11">
                  <c:v>340753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F-4064-9CF0-36BBDD5E2D0B}"/>
            </c:ext>
          </c:extLst>
        </c:ser>
        <c:ser>
          <c:idx val="2"/>
          <c:order val="2"/>
          <c:tx>
            <c:strRef>
              <c:f>'Total operating income'!$A$4</c:f>
              <c:strCache>
                <c:ptCount val="1"/>
                <c:pt idx="0">
                  <c:v>ACCEPT SERVICE PARTNER 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income'!$B$4:$X$4</c:f>
              <c:numCache>
                <c:formatCode>#,##0</c:formatCode>
                <c:ptCount val="23"/>
                <c:pt idx="0">
                  <c:v>12362</c:v>
                </c:pt>
                <c:pt idx="1">
                  <c:v>19007</c:v>
                </c:pt>
                <c:pt idx="2">
                  <c:v>25799</c:v>
                </c:pt>
                <c:pt idx="3">
                  <c:v>41176</c:v>
                </c:pt>
                <c:pt idx="4">
                  <c:v>61704</c:v>
                </c:pt>
                <c:pt idx="5">
                  <c:v>90805</c:v>
                </c:pt>
                <c:pt idx="6">
                  <c:v>100598</c:v>
                </c:pt>
                <c:pt idx="7">
                  <c:v>112307</c:v>
                </c:pt>
                <c:pt idx="8">
                  <c:v>131517</c:v>
                </c:pt>
                <c:pt idx="9">
                  <c:v>142567</c:v>
                </c:pt>
                <c:pt idx="10">
                  <c:v>146232</c:v>
                </c:pt>
                <c:pt idx="11">
                  <c:v>153898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F-4064-9CF0-36BBDD5E2D0B}"/>
            </c:ext>
          </c:extLst>
        </c:ser>
        <c:ser>
          <c:idx val="3"/>
          <c:order val="3"/>
          <c:tx>
            <c:strRef>
              <c:f>'Total operating income'!$A$5</c:f>
              <c:strCache>
                <c:ptCount val="1"/>
                <c:pt idx="0">
                  <c:v>ASC ØSTLANDSKE RENGJØRING AS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income'!$B$5:$X$5</c:f>
              <c:numCache>
                <c:formatCode>#,##0</c:formatCode>
                <c:ptCount val="23"/>
                <c:pt idx="0">
                  <c:v>46520</c:v>
                </c:pt>
                <c:pt idx="1">
                  <c:v>68852</c:v>
                </c:pt>
                <c:pt idx="2">
                  <c:v>80453</c:v>
                </c:pt>
                <c:pt idx="3">
                  <c:v>99198</c:v>
                </c:pt>
                <c:pt idx="4">
                  <c:v>93578</c:v>
                </c:pt>
                <c:pt idx="5">
                  <c:v>91880</c:v>
                </c:pt>
                <c:pt idx="6">
                  <c:v>128304</c:v>
                </c:pt>
                <c:pt idx="7">
                  <c:v>130433</c:v>
                </c:pt>
                <c:pt idx="8">
                  <c:v>137542</c:v>
                </c:pt>
                <c:pt idx="9">
                  <c:v>136992</c:v>
                </c:pt>
                <c:pt idx="10">
                  <c:v>139360</c:v>
                </c:pt>
                <c:pt idx="11">
                  <c:v>115545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7F-4064-9CF0-36BBDD5E2D0B}"/>
            </c:ext>
          </c:extLst>
        </c:ser>
        <c:ser>
          <c:idx val="4"/>
          <c:order val="4"/>
          <c:tx>
            <c:strRef>
              <c:f>'Total operating income'!$A$6</c:f>
              <c:strCache>
                <c:ptCount val="1"/>
                <c:pt idx="0">
                  <c:v>CAVERION NORGE AS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income'!$B$6:$X$6</c:f>
              <c:numCache>
                <c:formatCode>#,##0</c:formatCode>
                <c:ptCount val="23"/>
                <c:pt idx="0">
                  <c:v>2788205</c:v>
                </c:pt>
                <c:pt idx="1">
                  <c:v>3532421</c:v>
                </c:pt>
                <c:pt idx="2">
                  <c:v>4036640</c:v>
                </c:pt>
                <c:pt idx="3">
                  <c:v>3755080</c:v>
                </c:pt>
                <c:pt idx="4">
                  <c:v>3823792</c:v>
                </c:pt>
                <c:pt idx="5">
                  <c:v>4045265</c:v>
                </c:pt>
                <c:pt idx="6">
                  <c:v>4355927</c:v>
                </c:pt>
                <c:pt idx="7">
                  <c:v>4033467</c:v>
                </c:pt>
                <c:pt idx="8">
                  <c:v>3830972</c:v>
                </c:pt>
                <c:pt idx="9">
                  <c:v>3563518</c:v>
                </c:pt>
                <c:pt idx="10">
                  <c:v>3339954</c:v>
                </c:pt>
                <c:pt idx="11">
                  <c:v>3426254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7F-4064-9CF0-36BBDD5E2D0B}"/>
            </c:ext>
          </c:extLst>
        </c:ser>
        <c:ser>
          <c:idx val="5"/>
          <c:order val="5"/>
          <c:tx>
            <c:strRef>
              <c:f>'Total operating income'!$A$7</c:f>
              <c:strCache>
                <c:ptCount val="1"/>
                <c:pt idx="0">
                  <c:v>COOR SERVICE MANAGEMENT AS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income'!$B$7:$X$7</c:f>
              <c:numCache>
                <c:formatCode>#,##0</c:formatCode>
                <c:ptCount val="23"/>
                <c:pt idx="0">
                  <c:v>331143</c:v>
                </c:pt>
                <c:pt idx="1">
                  <c:v>396984</c:v>
                </c:pt>
                <c:pt idx="2">
                  <c:v>615819</c:v>
                </c:pt>
                <c:pt idx="3">
                  <c:v>683354</c:v>
                </c:pt>
                <c:pt idx="4">
                  <c:v>610066</c:v>
                </c:pt>
                <c:pt idx="5">
                  <c:v>505395</c:v>
                </c:pt>
                <c:pt idx="6">
                  <c:v>7044859</c:v>
                </c:pt>
                <c:pt idx="7">
                  <c:v>7697452</c:v>
                </c:pt>
                <c:pt idx="8">
                  <c:v>1095636</c:v>
                </c:pt>
                <c:pt idx="9">
                  <c:v>1639905</c:v>
                </c:pt>
                <c:pt idx="10">
                  <c:v>1805393</c:v>
                </c:pt>
                <c:pt idx="11">
                  <c:v>1801742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7F-4064-9CF0-36BBDD5E2D0B}"/>
            </c:ext>
          </c:extLst>
        </c:ser>
        <c:ser>
          <c:idx val="6"/>
          <c:order val="6"/>
          <c:tx>
            <c:strRef>
              <c:f>'Total operating income'!$A$8</c:f>
              <c:strCache>
                <c:ptCount val="1"/>
                <c:pt idx="0">
                  <c:v>ELITE SERVICE PARTNER AS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income'!$B$8:$X$8</c:f>
              <c:numCache>
                <c:formatCode>#,##0</c:formatCode>
                <c:ptCount val="23"/>
                <c:pt idx="0">
                  <c:v>168150</c:v>
                </c:pt>
                <c:pt idx="1">
                  <c:v>198864</c:v>
                </c:pt>
                <c:pt idx="2">
                  <c:v>264386</c:v>
                </c:pt>
                <c:pt idx="3">
                  <c:v>311669</c:v>
                </c:pt>
                <c:pt idx="4">
                  <c:v>365892</c:v>
                </c:pt>
                <c:pt idx="5">
                  <c:v>480081</c:v>
                </c:pt>
                <c:pt idx="6">
                  <c:v>565520</c:v>
                </c:pt>
                <c:pt idx="7">
                  <c:v>615731</c:v>
                </c:pt>
                <c:pt idx="8">
                  <c:v>672920</c:v>
                </c:pt>
                <c:pt idx="9">
                  <c:v>785743</c:v>
                </c:pt>
                <c:pt idx="10">
                  <c:v>834340</c:v>
                </c:pt>
                <c:pt idx="11">
                  <c:v>866128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7F-4064-9CF0-36BBDD5E2D0B}"/>
            </c:ext>
          </c:extLst>
        </c:ser>
        <c:ser>
          <c:idx val="7"/>
          <c:order val="7"/>
          <c:tx>
            <c:strRef>
              <c:f>'Total operating income'!$A$9</c:f>
              <c:strCache>
                <c:ptCount val="1"/>
                <c:pt idx="0">
                  <c:v>ESS SUPPORT SERVICES AS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income'!$B$9:$X$9</c:f>
              <c:numCache>
                <c:formatCode>#,##0</c:formatCode>
                <c:ptCount val="23"/>
                <c:pt idx="0">
                  <c:v>570361</c:v>
                </c:pt>
                <c:pt idx="1">
                  <c:v>992388</c:v>
                </c:pt>
                <c:pt idx="2">
                  <c:v>1267459</c:v>
                </c:pt>
                <c:pt idx="3">
                  <c:v>1282666</c:v>
                </c:pt>
                <c:pt idx="4">
                  <c:v>1265541</c:v>
                </c:pt>
                <c:pt idx="5">
                  <c:v>1203251</c:v>
                </c:pt>
                <c:pt idx="6">
                  <c:v>1061071</c:v>
                </c:pt>
                <c:pt idx="7">
                  <c:v>1090131</c:v>
                </c:pt>
                <c:pt idx="8">
                  <c:v>1153116</c:v>
                </c:pt>
                <c:pt idx="9">
                  <c:v>870891</c:v>
                </c:pt>
                <c:pt idx="10">
                  <c:v>567169</c:v>
                </c:pt>
                <c:pt idx="11">
                  <c:v>510522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7F-4064-9CF0-36BBDD5E2D0B}"/>
            </c:ext>
          </c:extLst>
        </c:ser>
        <c:ser>
          <c:idx val="8"/>
          <c:order val="8"/>
          <c:tx>
            <c:strRef>
              <c:f>'Total operating income'!$A$10</c:f>
              <c:strCache>
                <c:ptCount val="1"/>
                <c:pt idx="0">
                  <c:v>EUREST AS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income'!$B$10:$X$10</c:f>
              <c:numCache>
                <c:formatCode>#,##0</c:formatCode>
                <c:ptCount val="23"/>
                <c:pt idx="0">
                  <c:v>530856</c:v>
                </c:pt>
                <c:pt idx="1">
                  <c:v>579469</c:v>
                </c:pt>
                <c:pt idx="2">
                  <c:v>685885</c:v>
                </c:pt>
                <c:pt idx="3">
                  <c:v>774697</c:v>
                </c:pt>
                <c:pt idx="4">
                  <c:v>796224</c:v>
                </c:pt>
                <c:pt idx="5">
                  <c:v>820920</c:v>
                </c:pt>
                <c:pt idx="6">
                  <c:v>886039</c:v>
                </c:pt>
                <c:pt idx="7">
                  <c:v>943589</c:v>
                </c:pt>
                <c:pt idx="8">
                  <c:v>977135</c:v>
                </c:pt>
                <c:pt idx="9">
                  <c:v>960989</c:v>
                </c:pt>
                <c:pt idx="10">
                  <c:v>1174709</c:v>
                </c:pt>
                <c:pt idx="11">
                  <c:v>1126708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7F-4064-9CF0-36BBDD5E2D0B}"/>
            </c:ext>
          </c:extLst>
        </c:ser>
        <c:ser>
          <c:idx val="9"/>
          <c:order val="9"/>
          <c:tx>
            <c:strRef>
              <c:f>'Total operating income'!$A$11</c:f>
              <c:strCache>
                <c:ptCount val="1"/>
                <c:pt idx="0">
                  <c:v>FAZER FOOD SERVICES AS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income'!$B$11:$X$11</c:f>
              <c:numCache>
                <c:formatCode>#,##0</c:formatCode>
                <c:ptCount val="23"/>
                <c:pt idx="0">
                  <c:v>101151</c:v>
                </c:pt>
                <c:pt idx="1">
                  <c:v>118212</c:v>
                </c:pt>
                <c:pt idx="2">
                  <c:v>125775</c:v>
                </c:pt>
                <c:pt idx="3">
                  <c:v>140355</c:v>
                </c:pt>
                <c:pt idx="4">
                  <c:v>180721</c:v>
                </c:pt>
                <c:pt idx="5">
                  <c:v>197810</c:v>
                </c:pt>
                <c:pt idx="6">
                  <c:v>235579</c:v>
                </c:pt>
                <c:pt idx="7">
                  <c:v>230381</c:v>
                </c:pt>
                <c:pt idx="8">
                  <c:v>239705</c:v>
                </c:pt>
                <c:pt idx="9">
                  <c:v>578164</c:v>
                </c:pt>
                <c:pt idx="10">
                  <c:v>589854</c:v>
                </c:pt>
                <c:pt idx="11">
                  <c:v>600863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7F-4064-9CF0-36BBDD5E2D0B}"/>
            </c:ext>
          </c:extLst>
        </c:ser>
        <c:ser>
          <c:idx val="10"/>
          <c:order val="10"/>
          <c:tx>
            <c:strRef>
              <c:f>'Total operating income'!$A$12</c:f>
              <c:strCache>
                <c:ptCount val="1"/>
                <c:pt idx="0">
                  <c:v>ISS FACILITY SERVICES AS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income'!$B$12:$X$12</c:f>
              <c:numCache>
                <c:formatCode>#,##0</c:formatCode>
                <c:ptCount val="23"/>
                <c:pt idx="0">
                  <c:v>5132529</c:v>
                </c:pt>
                <c:pt idx="1">
                  <c:v>5725197</c:v>
                </c:pt>
                <c:pt idx="2">
                  <c:v>6243545</c:v>
                </c:pt>
                <c:pt idx="3">
                  <c:v>5136224</c:v>
                </c:pt>
                <c:pt idx="4">
                  <c:v>5308072</c:v>
                </c:pt>
                <c:pt idx="5">
                  <c:v>4609758</c:v>
                </c:pt>
                <c:pt idx="6">
                  <c:v>4608094</c:v>
                </c:pt>
                <c:pt idx="7">
                  <c:v>4874139</c:v>
                </c:pt>
                <c:pt idx="8">
                  <c:v>4528382</c:v>
                </c:pt>
                <c:pt idx="9">
                  <c:v>4590420</c:v>
                </c:pt>
                <c:pt idx="10">
                  <c:v>4749915</c:v>
                </c:pt>
                <c:pt idx="11">
                  <c:v>4867204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7F-4064-9CF0-36BBDD5E2D0B}"/>
            </c:ext>
          </c:extLst>
        </c:ser>
        <c:ser>
          <c:idx val="11"/>
          <c:order val="11"/>
          <c:tx>
            <c:strRef>
              <c:f>'Total operating income'!$A$13</c:f>
              <c:strCache>
                <c:ptCount val="1"/>
                <c:pt idx="0">
                  <c:v>NOKAS AS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income'!$B$13:$X$13</c:f>
              <c:numCache>
                <c:formatCode>#,##0</c:formatCode>
                <c:ptCount val="23"/>
                <c:pt idx="0">
                  <c:v>496762</c:v>
                </c:pt>
                <c:pt idx="1">
                  <c:v>785653</c:v>
                </c:pt>
                <c:pt idx="2">
                  <c:v>1033500</c:v>
                </c:pt>
                <c:pt idx="3">
                  <c:v>1165551</c:v>
                </c:pt>
                <c:pt idx="4">
                  <c:v>1251036</c:v>
                </c:pt>
                <c:pt idx="5">
                  <c:v>1474289</c:v>
                </c:pt>
                <c:pt idx="6">
                  <c:v>2029223</c:v>
                </c:pt>
                <c:pt idx="7">
                  <c:v>2176914</c:v>
                </c:pt>
                <c:pt idx="8">
                  <c:v>3437911</c:v>
                </c:pt>
                <c:pt idx="9">
                  <c:v>4213423</c:v>
                </c:pt>
                <c:pt idx="10">
                  <c:v>4260253</c:v>
                </c:pt>
                <c:pt idx="11">
                  <c:v>4622508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27F-4064-9CF0-36BBDD5E2D0B}"/>
            </c:ext>
          </c:extLst>
        </c:ser>
        <c:ser>
          <c:idx val="12"/>
          <c:order val="12"/>
          <c:tx>
            <c:strRef>
              <c:f>'Total operating income'!$A$14</c:f>
              <c:strCache>
                <c:ptCount val="1"/>
                <c:pt idx="0">
                  <c:v>POLYGON AS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income'!$B$14:$X$14</c:f>
              <c:numCache>
                <c:formatCode>#,##0</c:formatCode>
                <c:ptCount val="23"/>
                <c:pt idx="0">
                  <c:v>227054</c:v>
                </c:pt>
                <c:pt idx="1">
                  <c:v>369890</c:v>
                </c:pt>
                <c:pt idx="2">
                  <c:v>405110</c:v>
                </c:pt>
                <c:pt idx="3">
                  <c:v>406581</c:v>
                </c:pt>
                <c:pt idx="4">
                  <c:v>481869</c:v>
                </c:pt>
                <c:pt idx="5">
                  <c:v>547960</c:v>
                </c:pt>
                <c:pt idx="6">
                  <c:v>495684</c:v>
                </c:pt>
                <c:pt idx="7">
                  <c:v>266365</c:v>
                </c:pt>
                <c:pt idx="8">
                  <c:v>261927</c:v>
                </c:pt>
                <c:pt idx="9">
                  <c:v>273018</c:v>
                </c:pt>
                <c:pt idx="10">
                  <c:v>317244</c:v>
                </c:pt>
                <c:pt idx="11">
                  <c:v>273344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27F-4064-9CF0-36BBDD5E2D0B}"/>
            </c:ext>
          </c:extLst>
        </c:ser>
        <c:ser>
          <c:idx val="13"/>
          <c:order val="13"/>
          <c:tx>
            <c:strRef>
              <c:f>'Total operating income'!$A$15</c:f>
              <c:strCache>
                <c:ptCount val="1"/>
                <c:pt idx="0">
                  <c:v>RESOLVE AS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income'!$B$15:$X$15</c:f>
              <c:numCache>
                <c:formatCode>#,##0</c:formatCode>
                <c:ptCount val="23"/>
                <c:pt idx="0">
                  <c:v>28957</c:v>
                </c:pt>
                <c:pt idx="1">
                  <c:v>34312</c:v>
                </c:pt>
                <c:pt idx="2">
                  <c:v>50867</c:v>
                </c:pt>
                <c:pt idx="3">
                  <c:v>52231</c:v>
                </c:pt>
                <c:pt idx="4">
                  <c:v>64747</c:v>
                </c:pt>
                <c:pt idx="5">
                  <c:v>73753</c:v>
                </c:pt>
                <c:pt idx="6">
                  <c:v>64970</c:v>
                </c:pt>
                <c:pt idx="7">
                  <c:v>82245</c:v>
                </c:pt>
                <c:pt idx="8">
                  <c:v>96703</c:v>
                </c:pt>
                <c:pt idx="9">
                  <c:v>104421</c:v>
                </c:pt>
                <c:pt idx="10">
                  <c:v>117927</c:v>
                </c:pt>
                <c:pt idx="11">
                  <c:v>115399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27F-4064-9CF0-36BBDD5E2D0B}"/>
            </c:ext>
          </c:extLst>
        </c:ser>
        <c:ser>
          <c:idx val="14"/>
          <c:order val="14"/>
          <c:tx>
            <c:strRef>
              <c:f>'Total operating income'!$A$16</c:f>
              <c:strCache>
                <c:ptCount val="1"/>
                <c:pt idx="0">
                  <c:v>ROYAL RENHOLD 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income'!$B$16:$X$16</c:f>
              <c:numCache>
                <c:formatCode>#,##0</c:formatCode>
                <c:ptCount val="23"/>
                <c:pt idx="0">
                  <c:v>31719</c:v>
                </c:pt>
                <c:pt idx="1">
                  <c:v>55013</c:v>
                </c:pt>
                <c:pt idx="2">
                  <c:v>69614</c:v>
                </c:pt>
                <c:pt idx="3">
                  <c:v>90563</c:v>
                </c:pt>
                <c:pt idx="4">
                  <c:v>102102</c:v>
                </c:pt>
                <c:pt idx="5">
                  <c:v>155397</c:v>
                </c:pt>
                <c:pt idx="6">
                  <c:v>150163</c:v>
                </c:pt>
                <c:pt idx="7">
                  <c:v>141915</c:v>
                </c:pt>
                <c:pt idx="8">
                  <c:v>154260</c:v>
                </c:pt>
                <c:pt idx="9">
                  <c:v>135353</c:v>
                </c:pt>
                <c:pt idx="10">
                  <c:v>128059</c:v>
                </c:pt>
                <c:pt idx="11">
                  <c:v>116385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27F-4064-9CF0-36BBDD5E2D0B}"/>
            </c:ext>
          </c:extLst>
        </c:ser>
        <c:ser>
          <c:idx val="15"/>
          <c:order val="15"/>
          <c:tx>
            <c:strRef>
              <c:f>'Total operating income'!$A$17</c:f>
              <c:strCache>
                <c:ptCount val="1"/>
                <c:pt idx="0">
                  <c:v>SECURITAS AS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income'!$B$17:$X$17</c:f>
              <c:numCache>
                <c:formatCode>#,##0</c:formatCode>
                <c:ptCount val="23"/>
                <c:pt idx="0">
                  <c:v>1400279</c:v>
                </c:pt>
                <c:pt idx="1">
                  <c:v>1303939</c:v>
                </c:pt>
                <c:pt idx="2">
                  <c:v>1362444</c:v>
                </c:pt>
                <c:pt idx="3">
                  <c:v>1332831</c:v>
                </c:pt>
                <c:pt idx="4">
                  <c:v>1311591</c:v>
                </c:pt>
                <c:pt idx="5">
                  <c:v>1403447</c:v>
                </c:pt>
                <c:pt idx="6">
                  <c:v>1550232</c:v>
                </c:pt>
                <c:pt idx="7">
                  <c:v>1478124</c:v>
                </c:pt>
                <c:pt idx="8">
                  <c:v>1631266</c:v>
                </c:pt>
                <c:pt idx="9">
                  <c:v>1725712</c:v>
                </c:pt>
                <c:pt idx="10">
                  <c:v>1598184</c:v>
                </c:pt>
                <c:pt idx="11">
                  <c:v>1682615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7F-4064-9CF0-36BBDD5E2D0B}"/>
            </c:ext>
          </c:extLst>
        </c:ser>
        <c:ser>
          <c:idx val="16"/>
          <c:order val="16"/>
          <c:tx>
            <c:strRef>
              <c:f>'Total operating income'!$A$18</c:f>
              <c:strCache>
                <c:ptCount val="1"/>
                <c:pt idx="0">
                  <c:v>SELECT SERVICE PARTNER 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income'!$B$18:$X$18</c:f>
              <c:numCache>
                <c:formatCode>#,##0</c:formatCode>
                <c:ptCount val="23"/>
                <c:pt idx="0">
                  <c:v>765390</c:v>
                </c:pt>
                <c:pt idx="1">
                  <c:v>901689</c:v>
                </c:pt>
                <c:pt idx="2">
                  <c:v>996868</c:v>
                </c:pt>
                <c:pt idx="3">
                  <c:v>1000440</c:v>
                </c:pt>
                <c:pt idx="4">
                  <c:v>1076586</c:v>
                </c:pt>
                <c:pt idx="5">
                  <c:v>1206553</c:v>
                </c:pt>
                <c:pt idx="6">
                  <c:v>1274601</c:v>
                </c:pt>
                <c:pt idx="7">
                  <c:v>1342464</c:v>
                </c:pt>
                <c:pt idx="8">
                  <c:v>1445057</c:v>
                </c:pt>
                <c:pt idx="9">
                  <c:v>1526322</c:v>
                </c:pt>
                <c:pt idx="10">
                  <c:v>1624365</c:v>
                </c:pt>
                <c:pt idx="11">
                  <c:v>1520283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27F-4064-9CF0-36BBDD5E2D0B}"/>
            </c:ext>
          </c:extLst>
        </c:ser>
        <c:ser>
          <c:idx val="17"/>
          <c:order val="17"/>
          <c:tx>
            <c:strRef>
              <c:f>'Total operating income'!$A$19</c:f>
              <c:strCache>
                <c:ptCount val="1"/>
                <c:pt idx="0">
                  <c:v>SIO MAT OG DRIKKE AS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income'!$B$19:$X$19</c:f>
              <c:numCache>
                <c:formatCode>#,##0</c:formatCode>
                <c:ptCount val="23"/>
                <c:pt idx="0">
                  <c:v>92431</c:v>
                </c:pt>
                <c:pt idx="1">
                  <c:v>98385</c:v>
                </c:pt>
                <c:pt idx="2">
                  <c:v>102169</c:v>
                </c:pt>
                <c:pt idx="3">
                  <c:v>99475</c:v>
                </c:pt>
                <c:pt idx="4">
                  <c:v>98245</c:v>
                </c:pt>
                <c:pt idx="5">
                  <c:v>129909</c:v>
                </c:pt>
                <c:pt idx="6">
                  <c:v>127941</c:v>
                </c:pt>
                <c:pt idx="7">
                  <c:v>150775</c:v>
                </c:pt>
                <c:pt idx="8">
                  <c:v>153800</c:v>
                </c:pt>
                <c:pt idx="9">
                  <c:v>147320</c:v>
                </c:pt>
                <c:pt idx="10">
                  <c:v>146849</c:v>
                </c:pt>
                <c:pt idx="11">
                  <c:v>141747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27F-4064-9CF0-36BBDD5E2D0B}"/>
            </c:ext>
          </c:extLst>
        </c:ser>
        <c:ser>
          <c:idx val="18"/>
          <c:order val="18"/>
          <c:tx>
            <c:strRef>
              <c:f>'Total operating income'!$A$20</c:f>
              <c:strCache>
                <c:ptCount val="1"/>
                <c:pt idx="0">
                  <c:v>SODEXO AS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income'!$B$20:$X$20</c:f>
              <c:numCache>
                <c:formatCode>#,##0</c:formatCode>
                <c:ptCount val="23"/>
                <c:pt idx="0">
                  <c:v>232759</c:v>
                </c:pt>
                <c:pt idx="1">
                  <c:v>264963</c:v>
                </c:pt>
                <c:pt idx="2">
                  <c:v>322786</c:v>
                </c:pt>
                <c:pt idx="3">
                  <c:v>362167</c:v>
                </c:pt>
                <c:pt idx="4">
                  <c:v>533872</c:v>
                </c:pt>
                <c:pt idx="5">
                  <c:v>532221</c:v>
                </c:pt>
                <c:pt idx="6">
                  <c:v>559756</c:v>
                </c:pt>
                <c:pt idx="7">
                  <c:v>667004</c:v>
                </c:pt>
                <c:pt idx="8">
                  <c:v>626777</c:v>
                </c:pt>
                <c:pt idx="9">
                  <c:v>665248</c:v>
                </c:pt>
                <c:pt idx="10">
                  <c:v>714798</c:v>
                </c:pt>
                <c:pt idx="11">
                  <c:v>602548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27F-4064-9CF0-36BBDD5E2D0B}"/>
            </c:ext>
          </c:extLst>
        </c:ser>
        <c:ser>
          <c:idx val="19"/>
          <c:order val="19"/>
          <c:tx>
            <c:strRef>
              <c:f>'Total operating income'!$A$21</c:f>
              <c:strCache>
                <c:ptCount val="1"/>
                <c:pt idx="0">
                  <c:v>TOMAGRUPPEN AS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'Total operating income'!$B$1:$X$1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'Total operating income'!$B$21:$X$21</c:f>
              <c:numCache>
                <c:formatCode>#,##0</c:formatCode>
                <c:ptCount val="23"/>
                <c:pt idx="0">
                  <c:v>0</c:v>
                </c:pt>
                <c:pt idx="1">
                  <c:v>293647</c:v>
                </c:pt>
                <c:pt idx="2">
                  <c:v>349904</c:v>
                </c:pt>
                <c:pt idx="3">
                  <c:v>416520</c:v>
                </c:pt>
                <c:pt idx="4">
                  <c:v>429097</c:v>
                </c:pt>
                <c:pt idx="5">
                  <c:v>545427</c:v>
                </c:pt>
                <c:pt idx="6">
                  <c:v>651432</c:v>
                </c:pt>
                <c:pt idx="7">
                  <c:v>789804</c:v>
                </c:pt>
                <c:pt idx="8">
                  <c:v>967596</c:v>
                </c:pt>
                <c:pt idx="9">
                  <c:v>1231384</c:v>
                </c:pt>
                <c:pt idx="10">
                  <c:v>1341258</c:v>
                </c:pt>
                <c:pt idx="11">
                  <c:v>1384072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27F-4064-9CF0-36BBDD5E2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390112"/>
        <c:axId val="1"/>
      </c:lineChart>
      <c:catAx>
        <c:axId val="176139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0165443835649572"/>
              <c:y val="0.92323407104976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 1000</a:t>
                </a:r>
              </a:p>
            </c:rich>
          </c:tx>
          <c:layout>
            <c:manualLayout>
              <c:xMode val="edge"/>
              <c:yMode val="edge"/>
              <c:x val="1.470590369752168E-2"/>
              <c:y val="0.432324076774353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61390112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632354826614411"/>
          <c:y val="0.12323255889310132"/>
          <c:w val="0.24632349988509494"/>
          <c:h val="0.850506680492098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[2]Sheet1!$B$32</c:f>
              <c:strCache>
                <c:ptCount val="1"/>
                <c:pt idx="0">
                  <c:v>Average operating profit for firm (2008-2017)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[2]Sheet1!$A$33:$A$52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[2]Sheet1!$B$33:$B$52</c:f>
              <c:numCache>
                <c:formatCode>General</c:formatCode>
                <c:ptCount val="20"/>
                <c:pt idx="0">
                  <c:v>4788.8999999999996</c:v>
                </c:pt>
                <c:pt idx="1">
                  <c:v>4776.3</c:v>
                </c:pt>
                <c:pt idx="2">
                  <c:v>7820.7</c:v>
                </c:pt>
                <c:pt idx="3">
                  <c:v>5332.8</c:v>
                </c:pt>
                <c:pt idx="4">
                  <c:v>76169.100000000006</c:v>
                </c:pt>
                <c:pt idx="5">
                  <c:v>19535.7</c:v>
                </c:pt>
                <c:pt idx="6">
                  <c:v>28483.4</c:v>
                </c:pt>
                <c:pt idx="7">
                  <c:v>53906.6</c:v>
                </c:pt>
                <c:pt idx="8">
                  <c:v>46768.2</c:v>
                </c:pt>
                <c:pt idx="9">
                  <c:v>14002.9</c:v>
                </c:pt>
                <c:pt idx="10">
                  <c:v>228616.3</c:v>
                </c:pt>
                <c:pt idx="11">
                  <c:v>34021.1</c:v>
                </c:pt>
                <c:pt idx="12">
                  <c:v>5833.1</c:v>
                </c:pt>
                <c:pt idx="13">
                  <c:v>2231.6</c:v>
                </c:pt>
                <c:pt idx="14">
                  <c:v>9723.7000000000007</c:v>
                </c:pt>
                <c:pt idx="15">
                  <c:v>102858.3</c:v>
                </c:pt>
                <c:pt idx="16">
                  <c:v>123492.5</c:v>
                </c:pt>
                <c:pt idx="17">
                  <c:v>1683.3</c:v>
                </c:pt>
                <c:pt idx="18">
                  <c:v>9616.7999999999993</c:v>
                </c:pt>
                <c:pt idx="19">
                  <c:v>12909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1-4A5B-85BB-9BEE7C3E0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104096"/>
        <c:axId val="83277952"/>
      </c:barChart>
      <c:lineChart>
        <c:grouping val="standard"/>
        <c:varyColors val="0"/>
        <c:ser>
          <c:idx val="1"/>
          <c:order val="1"/>
          <c:tx>
            <c:strRef>
              <c:f>[2]Sheet1!$C$32</c:f>
              <c:strCache>
                <c:ptCount val="1"/>
                <c:pt idx="0">
                  <c:v>Market average (top 20 firms)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[2]Sheet1!$A$33:$A$52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[2]Sheet1!$C$33:$C$52</c:f>
              <c:numCache>
                <c:formatCode>General</c:formatCode>
                <c:ptCount val="20"/>
                <c:pt idx="0">
                  <c:v>39628.514999999999</c:v>
                </c:pt>
                <c:pt idx="1">
                  <c:v>39628.514999999999</c:v>
                </c:pt>
                <c:pt idx="2">
                  <c:v>39628.514999999999</c:v>
                </c:pt>
                <c:pt idx="3">
                  <c:v>39628.514999999999</c:v>
                </c:pt>
                <c:pt idx="4">
                  <c:v>39628.514999999999</c:v>
                </c:pt>
                <c:pt idx="5">
                  <c:v>39628.514999999999</c:v>
                </c:pt>
                <c:pt idx="6">
                  <c:v>39628.514999999999</c:v>
                </c:pt>
                <c:pt idx="7">
                  <c:v>39628.514999999999</c:v>
                </c:pt>
                <c:pt idx="8">
                  <c:v>39628.514999999999</c:v>
                </c:pt>
                <c:pt idx="9">
                  <c:v>39628.514999999999</c:v>
                </c:pt>
                <c:pt idx="10">
                  <c:v>39628.514999999999</c:v>
                </c:pt>
                <c:pt idx="11">
                  <c:v>39628.514999999999</c:v>
                </c:pt>
                <c:pt idx="12">
                  <c:v>39628.514999999999</c:v>
                </c:pt>
                <c:pt idx="13">
                  <c:v>39628.514999999999</c:v>
                </c:pt>
                <c:pt idx="14">
                  <c:v>39628.514999999999</c:v>
                </c:pt>
                <c:pt idx="15">
                  <c:v>39628.514999999999</c:v>
                </c:pt>
                <c:pt idx="16">
                  <c:v>39628.514999999999</c:v>
                </c:pt>
                <c:pt idx="17">
                  <c:v>39628.514999999999</c:v>
                </c:pt>
                <c:pt idx="18">
                  <c:v>39628.514999999999</c:v>
                </c:pt>
                <c:pt idx="19">
                  <c:v>39628.514999999999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C1-4A5B-85BB-9BEE7C3E0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04096"/>
        <c:axId val="83277952"/>
      </c:lineChart>
      <c:catAx>
        <c:axId val="1501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277952"/>
        <c:crosses val="autoZero"/>
        <c:auto val="1"/>
        <c:lblAlgn val="ctr"/>
        <c:lblOffset val="100"/>
        <c:noMultiLvlLbl val="0"/>
      </c:catAx>
      <c:valAx>
        <c:axId val="832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010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[2]Sheet1!$B$32</c:f>
              <c:strCache>
                <c:ptCount val="1"/>
                <c:pt idx="0">
                  <c:v>Average operating profit for firm (2008-2017)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[2]Sheet1!$A$33:$A$52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[2]Sheet1!$B$33:$B$52</c:f>
              <c:numCache>
                <c:formatCode>General</c:formatCode>
                <c:ptCount val="20"/>
                <c:pt idx="0">
                  <c:v>4788.8999999999996</c:v>
                </c:pt>
                <c:pt idx="1">
                  <c:v>4776.3</c:v>
                </c:pt>
                <c:pt idx="2">
                  <c:v>7820.7</c:v>
                </c:pt>
                <c:pt idx="3">
                  <c:v>5332.8</c:v>
                </c:pt>
                <c:pt idx="4">
                  <c:v>76169.100000000006</c:v>
                </c:pt>
                <c:pt idx="5">
                  <c:v>19535.7</c:v>
                </c:pt>
                <c:pt idx="6">
                  <c:v>28483.4</c:v>
                </c:pt>
                <c:pt idx="7">
                  <c:v>53906.6</c:v>
                </c:pt>
                <c:pt idx="8">
                  <c:v>46768.2</c:v>
                </c:pt>
                <c:pt idx="9">
                  <c:v>14002.9</c:v>
                </c:pt>
                <c:pt idx="10">
                  <c:v>228616.3</c:v>
                </c:pt>
                <c:pt idx="11">
                  <c:v>34021.1</c:v>
                </c:pt>
                <c:pt idx="12">
                  <c:v>5833.1</c:v>
                </c:pt>
                <c:pt idx="13">
                  <c:v>2231.6</c:v>
                </c:pt>
                <c:pt idx="14">
                  <c:v>9723.7000000000007</c:v>
                </c:pt>
                <c:pt idx="15">
                  <c:v>102858.3</c:v>
                </c:pt>
                <c:pt idx="16">
                  <c:v>123492.5</c:v>
                </c:pt>
                <c:pt idx="17">
                  <c:v>1683.3</c:v>
                </c:pt>
                <c:pt idx="18">
                  <c:v>9616.7999999999993</c:v>
                </c:pt>
                <c:pt idx="19">
                  <c:v>12909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5-49A2-B43A-B5DFD8921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557632"/>
        <c:axId val="83764160"/>
      </c:barChart>
      <c:catAx>
        <c:axId val="17755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764160"/>
        <c:crosses val="autoZero"/>
        <c:auto val="1"/>
        <c:lblAlgn val="ctr"/>
        <c:lblOffset val="100"/>
        <c:noMultiLvlLbl val="0"/>
      </c:catAx>
      <c:valAx>
        <c:axId val="8376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755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Figure</a:t>
            </a:r>
            <a:r>
              <a:rPr lang="nb-NO" baseline="0"/>
              <a:t> 7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[3]Sheet1!$B$1</c:f>
              <c:strCache>
                <c:ptCount val="1"/>
                <c:pt idx="0">
                  <c:v>Average for firm (2008-2017)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[3]Sheet1!$A$2:$A$21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[3]Sheet1!$B$2:$B$21</c:f>
              <c:numCache>
                <c:formatCode>General</c:formatCode>
                <c:ptCount val="20"/>
                <c:pt idx="0">
                  <c:v>4788.8999999999996</c:v>
                </c:pt>
                <c:pt idx="1">
                  <c:v>4776.3</c:v>
                </c:pt>
                <c:pt idx="2">
                  <c:v>7820.7</c:v>
                </c:pt>
                <c:pt idx="3">
                  <c:v>5332.8</c:v>
                </c:pt>
                <c:pt idx="4">
                  <c:v>76169.100000000006</c:v>
                </c:pt>
                <c:pt idx="5">
                  <c:v>19535.7</c:v>
                </c:pt>
                <c:pt idx="6">
                  <c:v>28483.4</c:v>
                </c:pt>
                <c:pt idx="7">
                  <c:v>53906.6</c:v>
                </c:pt>
                <c:pt idx="8">
                  <c:v>46768.2</c:v>
                </c:pt>
                <c:pt idx="9">
                  <c:v>14002.9</c:v>
                </c:pt>
                <c:pt idx="10">
                  <c:v>228616.3</c:v>
                </c:pt>
                <c:pt idx="11">
                  <c:v>34021.1</c:v>
                </c:pt>
                <c:pt idx="12">
                  <c:v>5833.1</c:v>
                </c:pt>
                <c:pt idx="13">
                  <c:v>2231.6</c:v>
                </c:pt>
                <c:pt idx="14">
                  <c:v>9723.7000000000007</c:v>
                </c:pt>
                <c:pt idx="15">
                  <c:v>102858.3</c:v>
                </c:pt>
                <c:pt idx="16">
                  <c:v>123492.5</c:v>
                </c:pt>
                <c:pt idx="17">
                  <c:v>1683.3</c:v>
                </c:pt>
                <c:pt idx="18">
                  <c:v>9616.7999999999993</c:v>
                </c:pt>
                <c:pt idx="19">
                  <c:v>12909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4-4EBE-8F5D-4618CB3F4D20}"/>
            </c:ext>
          </c:extLst>
        </c:ser>
        <c:ser>
          <c:idx val="1"/>
          <c:order val="1"/>
          <c:tx>
            <c:strRef>
              <c:f>[3]Sheet1!$C$1</c:f>
              <c:strCache>
                <c:ptCount val="1"/>
                <c:pt idx="0">
                  <c:v>Top 20 market average (2008-2017)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[3]Sheet1!$A$2:$A$21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[3]Sheet1!$C$2:$C$21</c:f>
              <c:numCache>
                <c:formatCode>General</c:formatCode>
                <c:ptCount val="20"/>
                <c:pt idx="0">
                  <c:v>39628.514999999999</c:v>
                </c:pt>
                <c:pt idx="1">
                  <c:v>39628.514999999999</c:v>
                </c:pt>
                <c:pt idx="2">
                  <c:v>39628.514999999999</c:v>
                </c:pt>
                <c:pt idx="3">
                  <c:v>39628.514999999999</c:v>
                </c:pt>
                <c:pt idx="4">
                  <c:v>39628.514999999999</c:v>
                </c:pt>
                <c:pt idx="5">
                  <c:v>39628.514999999999</c:v>
                </c:pt>
                <c:pt idx="6">
                  <c:v>39628.514999999999</c:v>
                </c:pt>
                <c:pt idx="7">
                  <c:v>39628.514999999999</c:v>
                </c:pt>
                <c:pt idx="8">
                  <c:v>39628.514999999999</c:v>
                </c:pt>
                <c:pt idx="9">
                  <c:v>39628.514999999999</c:v>
                </c:pt>
                <c:pt idx="10">
                  <c:v>39628.514999999999</c:v>
                </c:pt>
                <c:pt idx="11">
                  <c:v>39628.514999999999</c:v>
                </c:pt>
                <c:pt idx="12">
                  <c:v>39628.514999999999</c:v>
                </c:pt>
                <c:pt idx="13">
                  <c:v>39628.514999999999</c:v>
                </c:pt>
                <c:pt idx="14">
                  <c:v>39628.514999999999</c:v>
                </c:pt>
                <c:pt idx="15">
                  <c:v>39628.514999999999</c:v>
                </c:pt>
                <c:pt idx="16">
                  <c:v>39628.514999999999</c:v>
                </c:pt>
                <c:pt idx="17">
                  <c:v>39628.514999999999</c:v>
                </c:pt>
                <c:pt idx="18">
                  <c:v>39628.514999999999</c:v>
                </c:pt>
                <c:pt idx="19">
                  <c:v>39628.514999999999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4-4EBE-8F5D-4618CB3F4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157616"/>
        <c:axId val="796386624"/>
      </c:lineChart>
      <c:catAx>
        <c:axId val="91615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96386624"/>
        <c:crosses val="autoZero"/>
        <c:auto val="1"/>
        <c:lblAlgn val="ctr"/>
        <c:lblOffset val="100"/>
        <c:noMultiLvlLbl val="0"/>
      </c:catAx>
      <c:valAx>
        <c:axId val="7963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1615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Figure</a:t>
            </a:r>
            <a:r>
              <a:rPr lang="nb-NO" baseline="0"/>
              <a:t> 8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[3]Sheet1!$B$33</c:f>
              <c:strCache>
                <c:ptCount val="1"/>
                <c:pt idx="0">
                  <c:v>Total Assets 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[3]Sheet1!$A$34:$A$53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[3]Sheet1!$B$34:$B$53</c:f>
              <c:numCache>
                <c:formatCode>General</c:formatCode>
                <c:ptCount val="20"/>
                <c:pt idx="0">
                  <c:v>5110</c:v>
                </c:pt>
                <c:pt idx="1">
                  <c:v>4</c:v>
                </c:pt>
                <c:pt idx="2">
                  <c:v>6559</c:v>
                </c:pt>
                <c:pt idx="3">
                  <c:v>22663</c:v>
                </c:pt>
                <c:pt idx="4">
                  <c:v>1905735</c:v>
                </c:pt>
                <c:pt idx="5">
                  <c:v>295766</c:v>
                </c:pt>
                <c:pt idx="6">
                  <c:v>92933</c:v>
                </c:pt>
                <c:pt idx="7">
                  <c:v>553914</c:v>
                </c:pt>
                <c:pt idx="8">
                  <c:v>182655</c:v>
                </c:pt>
                <c:pt idx="9">
                  <c:v>92054</c:v>
                </c:pt>
                <c:pt idx="10">
                  <c:v>2763276</c:v>
                </c:pt>
                <c:pt idx="11">
                  <c:v>714787</c:v>
                </c:pt>
                <c:pt idx="12">
                  <c:v>155475</c:v>
                </c:pt>
                <c:pt idx="13">
                  <c:v>20220</c:v>
                </c:pt>
                <c:pt idx="14">
                  <c:v>26186</c:v>
                </c:pt>
                <c:pt idx="15">
                  <c:v>569397</c:v>
                </c:pt>
                <c:pt idx="16">
                  <c:v>468926</c:v>
                </c:pt>
                <c:pt idx="17">
                  <c:v>29099</c:v>
                </c:pt>
                <c:pt idx="18">
                  <c:v>92356</c:v>
                </c:pt>
                <c:pt idx="19">
                  <c:v>116248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B-440B-8E11-721866BD5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2438960"/>
        <c:axId val="262254176"/>
      </c:barChart>
      <c:lineChart>
        <c:grouping val="standard"/>
        <c:varyColors val="0"/>
        <c:ser>
          <c:idx val="1"/>
          <c:order val="1"/>
          <c:tx>
            <c:strRef>
              <c:f>[3]Sheet1!$C$33</c:f>
              <c:strCache>
                <c:ptCount val="1"/>
                <c:pt idx="0">
                  <c:v>Total Assets 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[3]Sheet1!$A$34:$A$53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[3]Sheet1!$C$34:$C$53</c:f>
              <c:numCache>
                <c:formatCode>General</c:formatCode>
                <c:ptCount val="20"/>
                <c:pt idx="0">
                  <c:v>68046</c:v>
                </c:pt>
                <c:pt idx="1">
                  <c:v>78601</c:v>
                </c:pt>
                <c:pt idx="2">
                  <c:v>101940</c:v>
                </c:pt>
                <c:pt idx="3">
                  <c:v>43828</c:v>
                </c:pt>
                <c:pt idx="4">
                  <c:v>1359738</c:v>
                </c:pt>
                <c:pt idx="5">
                  <c:v>672348</c:v>
                </c:pt>
                <c:pt idx="6">
                  <c:v>349141</c:v>
                </c:pt>
                <c:pt idx="7">
                  <c:v>384475</c:v>
                </c:pt>
                <c:pt idx="8">
                  <c:v>499285</c:v>
                </c:pt>
                <c:pt idx="9">
                  <c:v>335957</c:v>
                </c:pt>
                <c:pt idx="10">
                  <c:v>2513095</c:v>
                </c:pt>
                <c:pt idx="11">
                  <c:v>3311894</c:v>
                </c:pt>
                <c:pt idx="12">
                  <c:v>133990</c:v>
                </c:pt>
                <c:pt idx="13">
                  <c:v>42045</c:v>
                </c:pt>
                <c:pt idx="14">
                  <c:v>34327</c:v>
                </c:pt>
                <c:pt idx="15">
                  <c:v>867754</c:v>
                </c:pt>
                <c:pt idx="16">
                  <c:v>763380</c:v>
                </c:pt>
                <c:pt idx="17">
                  <c:v>26995</c:v>
                </c:pt>
                <c:pt idx="18">
                  <c:v>210757</c:v>
                </c:pt>
                <c:pt idx="19">
                  <c:v>512390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B-440B-8E11-721866BD5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438960"/>
        <c:axId val="262254176"/>
      </c:lineChart>
      <c:catAx>
        <c:axId val="88243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2254176"/>
        <c:crosses val="autoZero"/>
        <c:auto val="1"/>
        <c:lblAlgn val="ctr"/>
        <c:lblOffset val="100"/>
        <c:noMultiLvlLbl val="0"/>
      </c:catAx>
      <c:valAx>
        <c:axId val="26225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243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Figure</a:t>
            </a:r>
            <a:r>
              <a:rPr lang="nb-NO" baseline="0"/>
              <a:t> 6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[1]Sheet1!$B$3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[1]Sheet1!$A$4:$A$23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[1]Sheet1!$B$4:$B$23</c:f>
              <c:numCache>
                <c:formatCode>General</c:formatCode>
                <c:ptCount val="20"/>
                <c:pt idx="0">
                  <c:v>3486</c:v>
                </c:pt>
                <c:pt idx="1">
                  <c:v>-27960</c:v>
                </c:pt>
                <c:pt idx="2">
                  <c:v>4185</c:v>
                </c:pt>
                <c:pt idx="3">
                  <c:v>6400</c:v>
                </c:pt>
                <c:pt idx="4">
                  <c:v>-36204</c:v>
                </c:pt>
                <c:pt idx="5">
                  <c:v>-187384</c:v>
                </c:pt>
                <c:pt idx="6">
                  <c:v>30322</c:v>
                </c:pt>
                <c:pt idx="7">
                  <c:v>91484</c:v>
                </c:pt>
                <c:pt idx="8">
                  <c:v>54539</c:v>
                </c:pt>
                <c:pt idx="9">
                  <c:v>23957</c:v>
                </c:pt>
                <c:pt idx="10">
                  <c:v>227455</c:v>
                </c:pt>
                <c:pt idx="11">
                  <c:v>-24978</c:v>
                </c:pt>
                <c:pt idx="12">
                  <c:v>3038</c:v>
                </c:pt>
                <c:pt idx="13">
                  <c:v>-1558</c:v>
                </c:pt>
                <c:pt idx="14">
                  <c:v>10950</c:v>
                </c:pt>
                <c:pt idx="15">
                  <c:v>80807</c:v>
                </c:pt>
                <c:pt idx="16">
                  <c:v>143609</c:v>
                </c:pt>
                <c:pt idx="17">
                  <c:v>-1524</c:v>
                </c:pt>
                <c:pt idx="18">
                  <c:v>1780</c:v>
                </c:pt>
                <c:pt idx="19">
                  <c:v>19873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8-4A3A-AF7D-3D5B6E142708}"/>
            </c:ext>
          </c:extLst>
        </c:ser>
        <c:ser>
          <c:idx val="1"/>
          <c:order val="1"/>
          <c:tx>
            <c:strRef>
              <c:f>[1]Sheet1!$C$3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[1]Sheet1!$A$4:$A$23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[1]Sheet1!$C$4:$C$23</c:f>
              <c:numCache>
                <c:formatCode>General</c:formatCode>
                <c:ptCount val="20"/>
                <c:pt idx="0">
                  <c:v>3661</c:v>
                </c:pt>
                <c:pt idx="1">
                  <c:v>12314</c:v>
                </c:pt>
                <c:pt idx="2">
                  <c:v>8977</c:v>
                </c:pt>
                <c:pt idx="3">
                  <c:v>7258</c:v>
                </c:pt>
                <c:pt idx="4">
                  <c:v>-134342</c:v>
                </c:pt>
                <c:pt idx="5">
                  <c:v>11477</c:v>
                </c:pt>
                <c:pt idx="6">
                  <c:v>35227</c:v>
                </c:pt>
                <c:pt idx="7">
                  <c:v>89494</c:v>
                </c:pt>
                <c:pt idx="8">
                  <c:v>43271</c:v>
                </c:pt>
                <c:pt idx="9">
                  <c:v>21745</c:v>
                </c:pt>
                <c:pt idx="10">
                  <c:v>180775</c:v>
                </c:pt>
                <c:pt idx="11">
                  <c:v>-135</c:v>
                </c:pt>
                <c:pt idx="12">
                  <c:v>-3008</c:v>
                </c:pt>
                <c:pt idx="13">
                  <c:v>3845</c:v>
                </c:pt>
                <c:pt idx="14">
                  <c:v>11987</c:v>
                </c:pt>
                <c:pt idx="15">
                  <c:v>91393</c:v>
                </c:pt>
                <c:pt idx="16">
                  <c:v>143685</c:v>
                </c:pt>
                <c:pt idx="17">
                  <c:v>2132</c:v>
                </c:pt>
                <c:pt idx="18">
                  <c:v>1049</c:v>
                </c:pt>
                <c:pt idx="19">
                  <c:v>35413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8-4A3A-AF7D-3D5B6E142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2669824"/>
        <c:axId val="717778176"/>
      </c:barChart>
      <c:catAx>
        <c:axId val="96266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7778176"/>
        <c:crosses val="autoZero"/>
        <c:auto val="1"/>
        <c:lblAlgn val="ctr"/>
        <c:lblOffset val="100"/>
        <c:noMultiLvlLbl val="0"/>
      </c:catAx>
      <c:valAx>
        <c:axId val="71777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26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Figure</a:t>
            </a:r>
            <a:r>
              <a:rPr lang="nb-NO" baseline="0"/>
              <a:t> 2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[4]Sheet1!$A$28</c:f>
              <c:strCache>
                <c:ptCount val="1"/>
                <c:pt idx="0">
                  <c:v>Sum Profitability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[4]Sheet1!$B$27:$L$27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[4]Sheet1!$B$28:$L$28</c:f>
              <c:numCache>
                <c:formatCode>General</c:formatCode>
                <c:ptCount val="11"/>
                <c:pt idx="0">
                  <c:v>59.920000000000016</c:v>
                </c:pt>
                <c:pt idx="1">
                  <c:v>530.85</c:v>
                </c:pt>
                <c:pt idx="2">
                  <c:v>300.56</c:v>
                </c:pt>
                <c:pt idx="3">
                  <c:v>322.03999999999996</c:v>
                </c:pt>
                <c:pt idx="4">
                  <c:v>295.49</c:v>
                </c:pt>
                <c:pt idx="5">
                  <c:v>255.25000000000003</c:v>
                </c:pt>
                <c:pt idx="6">
                  <c:v>163.17000000000002</c:v>
                </c:pt>
                <c:pt idx="7">
                  <c:v>250.85</c:v>
                </c:pt>
                <c:pt idx="8">
                  <c:v>226.37</c:v>
                </c:pt>
                <c:pt idx="9">
                  <c:v>254.66999999999996</c:v>
                </c:pt>
                <c:pt idx="10">
                  <c:v>187.84999999999997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9-40F3-9F21-2C2384A760CC}"/>
            </c:ext>
          </c:extLst>
        </c:ser>
        <c:ser>
          <c:idx val="1"/>
          <c:order val="1"/>
          <c:tx>
            <c:strRef>
              <c:f>[4]Sheet1!$A$29</c:f>
              <c:strCache>
                <c:ptCount val="1"/>
                <c:pt idx="0">
                  <c:v>Average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[4]Sheet1!$B$27:$L$27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[4]Sheet1!$B$29:$L$29</c:f>
              <c:numCache>
                <c:formatCode>General</c:formatCode>
                <c:ptCount val="11"/>
                <c:pt idx="0">
                  <c:v>258.82</c:v>
                </c:pt>
                <c:pt idx="1">
                  <c:v>258.82</c:v>
                </c:pt>
                <c:pt idx="2">
                  <c:v>258.82</c:v>
                </c:pt>
                <c:pt idx="3">
                  <c:v>258.82</c:v>
                </c:pt>
                <c:pt idx="4">
                  <c:v>258.82</c:v>
                </c:pt>
                <c:pt idx="5">
                  <c:v>258.82</c:v>
                </c:pt>
                <c:pt idx="6">
                  <c:v>258.82</c:v>
                </c:pt>
                <c:pt idx="7">
                  <c:v>258.82</c:v>
                </c:pt>
                <c:pt idx="8">
                  <c:v>258.82</c:v>
                </c:pt>
                <c:pt idx="9">
                  <c:v>258.82</c:v>
                </c:pt>
                <c:pt idx="10">
                  <c:v>258.82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9-40F3-9F21-2C2384A760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03537792"/>
        <c:axId val="1196786624"/>
      </c:lineChart>
      <c:catAx>
        <c:axId val="110353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96786624"/>
        <c:crosses val="autoZero"/>
        <c:auto val="1"/>
        <c:lblAlgn val="ctr"/>
        <c:lblOffset val="100"/>
        <c:noMultiLvlLbl val="0"/>
      </c:catAx>
      <c:valAx>
        <c:axId val="11967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0353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Figure</a:t>
            </a:r>
            <a:r>
              <a:rPr lang="nb-NO" baseline="0"/>
              <a:t> 4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'Calculations and Figures'!$B$236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'Calculations and Figures'!$A$237:$A$256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'Calculations and Figures'!$B$237:$B$256</c:f>
              <c:numCache>
                <c:formatCode>General</c:formatCode>
                <c:ptCount val="20"/>
                <c:pt idx="0">
                  <c:v>4.9000000000000004</c:v>
                </c:pt>
                <c:pt idx="1">
                  <c:v>225</c:v>
                </c:pt>
                <c:pt idx="2">
                  <c:v>4.9000000000000004</c:v>
                </c:pt>
                <c:pt idx="3">
                  <c:v>20.399999999999999</c:v>
                </c:pt>
                <c:pt idx="4">
                  <c:v>16.399999999999999</c:v>
                </c:pt>
                <c:pt idx="5">
                  <c:v>8.6</c:v>
                </c:pt>
                <c:pt idx="6">
                  <c:v>20.100000000000001</c:v>
                </c:pt>
                <c:pt idx="7">
                  <c:v>17.3</c:v>
                </c:pt>
                <c:pt idx="8">
                  <c:v>19.5</c:v>
                </c:pt>
                <c:pt idx="9">
                  <c:v>12.2</c:v>
                </c:pt>
                <c:pt idx="10">
                  <c:v>8.4</c:v>
                </c:pt>
                <c:pt idx="11">
                  <c:v>2.8</c:v>
                </c:pt>
                <c:pt idx="12">
                  <c:v>9.4</c:v>
                </c:pt>
                <c:pt idx="13">
                  <c:v>24.8</c:v>
                </c:pt>
                <c:pt idx="14">
                  <c:v>38.799999999999997</c:v>
                </c:pt>
                <c:pt idx="15">
                  <c:v>36</c:v>
                </c:pt>
                <c:pt idx="16">
                  <c:v>30</c:v>
                </c:pt>
                <c:pt idx="17">
                  <c:v>17.5</c:v>
                </c:pt>
                <c:pt idx="18">
                  <c:v>15.6</c:v>
                </c:pt>
                <c:pt idx="19">
                  <c:v>-1.5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C-4CB1-9F2C-159A370375FF}"/>
            </c:ext>
          </c:extLst>
        </c:ser>
        <c:ser>
          <c:idx val="1"/>
          <c:order val="1"/>
          <c:tx>
            <c:strRef>
              <c:f>'Calculations and Figures'!$C$236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'Calculations and Figures'!$A$237:$A$256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'Calculations and Figures'!$C$237:$C$256</c:f>
              <c:numCache>
                <c:formatCode>General</c:formatCode>
                <c:ptCount val="20"/>
                <c:pt idx="0">
                  <c:v>34.200000000000003</c:v>
                </c:pt>
                <c:pt idx="1">
                  <c:v>24.9</c:v>
                </c:pt>
                <c:pt idx="2">
                  <c:v>21.2</c:v>
                </c:pt>
                <c:pt idx="3">
                  <c:v>3</c:v>
                </c:pt>
                <c:pt idx="4">
                  <c:v>6.9</c:v>
                </c:pt>
                <c:pt idx="5">
                  <c:v>13.1</c:v>
                </c:pt>
                <c:pt idx="6">
                  <c:v>11.9</c:v>
                </c:pt>
                <c:pt idx="7">
                  <c:v>3</c:v>
                </c:pt>
                <c:pt idx="8">
                  <c:v>9.3000000000000007</c:v>
                </c:pt>
                <c:pt idx="9">
                  <c:v>-0.4</c:v>
                </c:pt>
                <c:pt idx="10">
                  <c:v>10.5</c:v>
                </c:pt>
                <c:pt idx="11">
                  <c:v>2.4</c:v>
                </c:pt>
                <c:pt idx="12">
                  <c:v>-30.5</c:v>
                </c:pt>
                <c:pt idx="13">
                  <c:v>2.9</c:v>
                </c:pt>
                <c:pt idx="14">
                  <c:v>19.899999999999999</c:v>
                </c:pt>
                <c:pt idx="15">
                  <c:v>14.3</c:v>
                </c:pt>
                <c:pt idx="16">
                  <c:v>12.7</c:v>
                </c:pt>
                <c:pt idx="17">
                  <c:v>11.3</c:v>
                </c:pt>
                <c:pt idx="18">
                  <c:v>8.9</c:v>
                </c:pt>
                <c:pt idx="19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C-4CB1-9F2C-159A37037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069520"/>
        <c:axId val="1827691040"/>
      </c:barChart>
      <c:lineChart>
        <c:grouping val="standard"/>
        <c:varyColors val="0"/>
        <c:ser>
          <c:idx val="2"/>
          <c:order val="2"/>
          <c:tx>
            <c:strRef>
              <c:f>'Calculations and Figures'!$D$236</c:f>
              <c:strCache>
                <c:ptCount val="1"/>
                <c:pt idx="0">
                  <c:v>Top 20 market average 2008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'Calculations and Figures'!$A$237:$A$256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'Calculations and Figures'!$D$237:$D$256</c:f>
              <c:numCache>
                <c:formatCode>General</c:formatCode>
                <c:ptCount val="20"/>
                <c:pt idx="0">
                  <c:v>26.555</c:v>
                </c:pt>
                <c:pt idx="1">
                  <c:v>26.555</c:v>
                </c:pt>
                <c:pt idx="2">
                  <c:v>26.555</c:v>
                </c:pt>
                <c:pt idx="3">
                  <c:v>26.555</c:v>
                </c:pt>
                <c:pt idx="4">
                  <c:v>26.555</c:v>
                </c:pt>
                <c:pt idx="5">
                  <c:v>26.555</c:v>
                </c:pt>
                <c:pt idx="6">
                  <c:v>26.555</c:v>
                </c:pt>
                <c:pt idx="7">
                  <c:v>26.555</c:v>
                </c:pt>
                <c:pt idx="8">
                  <c:v>26.555</c:v>
                </c:pt>
                <c:pt idx="9">
                  <c:v>26.555</c:v>
                </c:pt>
                <c:pt idx="10">
                  <c:v>26.555</c:v>
                </c:pt>
                <c:pt idx="11">
                  <c:v>26.555</c:v>
                </c:pt>
                <c:pt idx="12">
                  <c:v>26.555</c:v>
                </c:pt>
                <c:pt idx="13">
                  <c:v>26.555</c:v>
                </c:pt>
                <c:pt idx="14">
                  <c:v>26.555</c:v>
                </c:pt>
                <c:pt idx="15">
                  <c:v>26.555</c:v>
                </c:pt>
                <c:pt idx="16">
                  <c:v>26.555</c:v>
                </c:pt>
                <c:pt idx="17">
                  <c:v>26.555</c:v>
                </c:pt>
                <c:pt idx="18">
                  <c:v>26.555</c:v>
                </c:pt>
                <c:pt idx="19">
                  <c:v>26.555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4C-4CB1-9F2C-159A370375FF}"/>
            </c:ext>
          </c:extLst>
        </c:ser>
        <c:ser>
          <c:idx val="3"/>
          <c:order val="3"/>
          <c:tx>
            <c:strRef>
              <c:f>'Calculations and Figures'!$E$236</c:f>
              <c:strCache>
                <c:ptCount val="1"/>
                <c:pt idx="0">
                  <c:v>Top 20 market average 2017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'Calculations and Figures'!$A$237:$A$256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'Calculations and Figures'!$E$237:$E$256</c:f>
              <c:numCache>
                <c:formatCode>General</c:formatCode>
                <c:ptCount val="20"/>
                <c:pt idx="0">
                  <c:v>9.3949999999999996</c:v>
                </c:pt>
                <c:pt idx="1">
                  <c:v>9.3949999999999996</c:v>
                </c:pt>
                <c:pt idx="2">
                  <c:v>9.3949999999999996</c:v>
                </c:pt>
                <c:pt idx="3">
                  <c:v>9.3949999999999996</c:v>
                </c:pt>
                <c:pt idx="4">
                  <c:v>9.3949999999999996</c:v>
                </c:pt>
                <c:pt idx="5">
                  <c:v>9.3949999999999996</c:v>
                </c:pt>
                <c:pt idx="6">
                  <c:v>9.3949999999999996</c:v>
                </c:pt>
                <c:pt idx="7">
                  <c:v>9.3949999999999996</c:v>
                </c:pt>
                <c:pt idx="8">
                  <c:v>9.3949999999999996</c:v>
                </c:pt>
                <c:pt idx="9">
                  <c:v>9.3949999999999996</c:v>
                </c:pt>
                <c:pt idx="10">
                  <c:v>9.3949999999999996</c:v>
                </c:pt>
                <c:pt idx="11">
                  <c:v>9.3949999999999996</c:v>
                </c:pt>
                <c:pt idx="12">
                  <c:v>9.3949999999999996</c:v>
                </c:pt>
                <c:pt idx="13">
                  <c:v>9.3949999999999996</c:v>
                </c:pt>
                <c:pt idx="14">
                  <c:v>9.3949999999999996</c:v>
                </c:pt>
                <c:pt idx="15">
                  <c:v>9.3949999999999996</c:v>
                </c:pt>
                <c:pt idx="16">
                  <c:v>9.3949999999999996</c:v>
                </c:pt>
                <c:pt idx="17">
                  <c:v>9.3949999999999996</c:v>
                </c:pt>
                <c:pt idx="18">
                  <c:v>9.3949999999999996</c:v>
                </c:pt>
                <c:pt idx="19">
                  <c:v>9.3949999999999996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4C-4CB1-9F2C-159A37037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69520"/>
        <c:axId val="1827691040"/>
      </c:lineChart>
      <c:catAx>
        <c:axId val="18106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27691040"/>
        <c:crosses val="autoZero"/>
        <c:auto val="1"/>
        <c:lblAlgn val="ctr"/>
        <c:lblOffset val="100"/>
        <c:noMultiLvlLbl val="0"/>
      </c:catAx>
      <c:valAx>
        <c:axId val="182769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106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Figure</a:t>
            </a:r>
            <a:r>
              <a:rPr lang="nb-NO" baseline="0"/>
              <a:t> 5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'Calculations and Figures'!$A$60</c:f>
              <c:strCache>
                <c:ptCount val="1"/>
                <c:pt idx="0">
                  <c:v>Total Operating Proft (top twenty FM service providers)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'Calculations and Figures'!$B$59:$K$59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'Calculations and Figures'!$B$60:$K$60</c:f>
              <c:numCache>
                <c:formatCode>General</c:formatCode>
                <c:ptCount val="10"/>
                <c:pt idx="0">
                  <c:v>932303</c:v>
                </c:pt>
                <c:pt idx="1">
                  <c:v>1006352</c:v>
                </c:pt>
                <c:pt idx="2">
                  <c:v>1049476</c:v>
                </c:pt>
                <c:pt idx="3">
                  <c:v>771220</c:v>
                </c:pt>
                <c:pt idx="4">
                  <c:v>704942</c:v>
                </c:pt>
                <c:pt idx="5">
                  <c:v>424290</c:v>
                </c:pt>
                <c:pt idx="6">
                  <c:v>568232</c:v>
                </c:pt>
                <c:pt idx="7">
                  <c:v>747750</c:v>
                </c:pt>
                <c:pt idx="8">
                  <c:v>877266</c:v>
                </c:pt>
                <c:pt idx="9">
                  <c:v>863997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5-49A7-89FF-9100137E7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2599824"/>
        <c:axId val="2058973584"/>
      </c:barChart>
      <c:lineChart>
        <c:grouping val="standard"/>
        <c:varyColors val="0"/>
        <c:ser>
          <c:idx val="1"/>
          <c:order val="1"/>
          <c:tx>
            <c:strRef>
              <c:f>'Calculations and Figures'!$A$61</c:f>
              <c:strCache>
                <c:ptCount val="1"/>
                <c:pt idx="0">
                  <c:v>Market average (2008-2017)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'Calculations and Figures'!$B$59:$K$59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'Calculations and Figures'!$B$61:$K$61</c:f>
              <c:numCache>
                <c:formatCode>General</c:formatCode>
                <c:ptCount val="10"/>
                <c:pt idx="0">
                  <c:v>794582.8</c:v>
                </c:pt>
                <c:pt idx="1">
                  <c:v>794582.8</c:v>
                </c:pt>
                <c:pt idx="2">
                  <c:v>794582.8</c:v>
                </c:pt>
                <c:pt idx="3">
                  <c:v>794582.8</c:v>
                </c:pt>
                <c:pt idx="4">
                  <c:v>794582.8</c:v>
                </c:pt>
                <c:pt idx="5">
                  <c:v>794582.8</c:v>
                </c:pt>
                <c:pt idx="6">
                  <c:v>794582.8</c:v>
                </c:pt>
                <c:pt idx="7">
                  <c:v>794582.8</c:v>
                </c:pt>
                <c:pt idx="8">
                  <c:v>794582.8</c:v>
                </c:pt>
                <c:pt idx="9">
                  <c:v>794582.8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5-49A7-89FF-9100137E7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599824"/>
        <c:axId val="2058973584"/>
      </c:lineChart>
      <c:catAx>
        <c:axId val="210259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58973584"/>
        <c:crosses val="autoZero"/>
        <c:auto val="1"/>
        <c:lblAlgn val="ctr"/>
        <c:lblOffset val="100"/>
        <c:noMultiLvlLbl val="0"/>
      </c:catAx>
      <c:valAx>
        <c:axId val="20589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259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Driftsresultat/</a:t>
            </a:r>
            <a:r>
              <a:rPr lang="nb-NO" sz="1200" b="1" i="0" u="none" strike="noStrike" baseline="0"/>
              <a:t>Operating profit</a:t>
            </a:r>
            <a:endParaRPr lang="nb-NO"/>
          </a:p>
        </c:rich>
      </c:tx>
      <c:layout>
        <c:manualLayout>
          <c:xMode val="edge"/>
          <c:yMode val="edge"/>
          <c:x val="0.44572046970120383"/>
          <c:y val="3.0488018266009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2802868322508"/>
          <c:y val="0.15040680260496578"/>
          <c:w val="0.58246376242811482"/>
          <c:h val="0.70935100147477115"/>
        </c:manualLayout>
      </c:layout>
      <c:lineChart>
        <c:grouping val="standard"/>
        <c:varyColors val="0"/>
        <c:ser>
          <c:idx val="0"/>
          <c:order val="0"/>
          <c:tx>
            <c:strRef>
              <c:f>'Operating profit'!$A$2</c:f>
              <c:strCache>
                <c:ptCount val="1"/>
                <c:pt idx="0">
                  <c:v>4SERVICE KANTINE 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profit'!$B$2:$X$2</c:f>
              <c:numCache>
                <c:formatCode>#,##0</c:formatCode>
                <c:ptCount val="23"/>
                <c:pt idx="0">
                  <c:v>-1</c:v>
                </c:pt>
                <c:pt idx="1">
                  <c:v>6</c:v>
                </c:pt>
                <c:pt idx="2">
                  <c:v>125</c:v>
                </c:pt>
                <c:pt idx="3">
                  <c:v>233</c:v>
                </c:pt>
                <c:pt idx="4">
                  <c:v>505</c:v>
                </c:pt>
                <c:pt idx="5">
                  <c:v>471</c:v>
                </c:pt>
                <c:pt idx="6">
                  <c:v>1835</c:v>
                </c:pt>
                <c:pt idx="7">
                  <c:v>3486</c:v>
                </c:pt>
                <c:pt idx="8">
                  <c:v>3661</c:v>
                </c:pt>
                <c:pt idx="9">
                  <c:v>9015</c:v>
                </c:pt>
                <c:pt idx="10">
                  <c:v>10759</c:v>
                </c:pt>
                <c:pt idx="11">
                  <c:v>17799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A-40F3-9DD1-2CC162016628}"/>
            </c:ext>
          </c:extLst>
        </c:ser>
        <c:ser>
          <c:idx val="1"/>
          <c:order val="1"/>
          <c:tx>
            <c:strRef>
              <c:f>'Operating profit'!$A$3</c:f>
              <c:strCache>
                <c:ptCount val="1"/>
                <c:pt idx="0">
                  <c:v>AB SOLUTIONS 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profit'!$B$3:$X$3</c:f>
              <c:numCache>
                <c:formatCode>#,##0</c:formatCode>
                <c:ptCount val="23"/>
                <c:pt idx="0">
                  <c:v>-83</c:v>
                </c:pt>
                <c:pt idx="1">
                  <c:v>-70</c:v>
                </c:pt>
                <c:pt idx="2">
                  <c:v>10</c:v>
                </c:pt>
                <c:pt idx="3">
                  <c:v>4550</c:v>
                </c:pt>
                <c:pt idx="4">
                  <c:v>9803</c:v>
                </c:pt>
                <c:pt idx="5">
                  <c:v>4662</c:v>
                </c:pt>
                <c:pt idx="6">
                  <c:v>-6411</c:v>
                </c:pt>
                <c:pt idx="7">
                  <c:v>-27960</c:v>
                </c:pt>
                <c:pt idx="8">
                  <c:v>12314</c:v>
                </c:pt>
                <c:pt idx="9">
                  <c:v>15659</c:v>
                </c:pt>
                <c:pt idx="10">
                  <c:v>17748</c:v>
                </c:pt>
                <c:pt idx="11">
                  <c:v>17388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A-40F3-9DD1-2CC162016628}"/>
            </c:ext>
          </c:extLst>
        </c:ser>
        <c:ser>
          <c:idx val="2"/>
          <c:order val="2"/>
          <c:tx>
            <c:strRef>
              <c:f>'Operating profit'!$A$4</c:f>
              <c:strCache>
                <c:ptCount val="1"/>
                <c:pt idx="0">
                  <c:v>ACCEPT SERVICE PARTNER 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profit'!$B$4:$X$4</c:f>
              <c:numCache>
                <c:formatCode>#,##0</c:formatCode>
                <c:ptCount val="23"/>
                <c:pt idx="0">
                  <c:v>424</c:v>
                </c:pt>
                <c:pt idx="1">
                  <c:v>234</c:v>
                </c:pt>
                <c:pt idx="2">
                  <c:v>209</c:v>
                </c:pt>
                <c:pt idx="3">
                  <c:v>1033</c:v>
                </c:pt>
                <c:pt idx="4">
                  <c:v>797</c:v>
                </c:pt>
                <c:pt idx="5">
                  <c:v>5581</c:v>
                </c:pt>
                <c:pt idx="6">
                  <c:v>3530</c:v>
                </c:pt>
                <c:pt idx="7">
                  <c:v>4185</c:v>
                </c:pt>
                <c:pt idx="8">
                  <c:v>8977</c:v>
                </c:pt>
                <c:pt idx="9">
                  <c:v>14571</c:v>
                </c:pt>
                <c:pt idx="10">
                  <c:v>20009</c:v>
                </c:pt>
                <c:pt idx="11">
                  <c:v>19315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A-40F3-9DD1-2CC162016628}"/>
            </c:ext>
          </c:extLst>
        </c:ser>
        <c:ser>
          <c:idx val="3"/>
          <c:order val="3"/>
          <c:tx>
            <c:strRef>
              <c:f>'Operating profit'!$A$5</c:f>
              <c:strCache>
                <c:ptCount val="1"/>
                <c:pt idx="0">
                  <c:v>ASC ØSTLANDSKE RENGJØRING AS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profit'!$B$5:$X$5</c:f>
              <c:numCache>
                <c:formatCode>#,##0</c:formatCode>
                <c:ptCount val="23"/>
                <c:pt idx="0">
                  <c:v>3414</c:v>
                </c:pt>
                <c:pt idx="1">
                  <c:v>1136</c:v>
                </c:pt>
                <c:pt idx="2">
                  <c:v>3777</c:v>
                </c:pt>
                <c:pt idx="3">
                  <c:v>7773</c:v>
                </c:pt>
                <c:pt idx="4">
                  <c:v>6866</c:v>
                </c:pt>
                <c:pt idx="5">
                  <c:v>4988</c:v>
                </c:pt>
                <c:pt idx="6">
                  <c:v>6803</c:v>
                </c:pt>
                <c:pt idx="7">
                  <c:v>6400</c:v>
                </c:pt>
                <c:pt idx="8">
                  <c:v>7258</c:v>
                </c:pt>
                <c:pt idx="9">
                  <c:v>6545</c:v>
                </c:pt>
                <c:pt idx="10">
                  <c:v>1706</c:v>
                </c:pt>
                <c:pt idx="11">
                  <c:v>1212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6A-40F3-9DD1-2CC162016628}"/>
            </c:ext>
          </c:extLst>
        </c:ser>
        <c:ser>
          <c:idx val="4"/>
          <c:order val="4"/>
          <c:tx>
            <c:strRef>
              <c:f>'Operating profit'!$A$6</c:f>
              <c:strCache>
                <c:ptCount val="1"/>
                <c:pt idx="0">
                  <c:v>CAVERION NORGE AS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profit'!$B$6:$X$6</c:f>
              <c:numCache>
                <c:formatCode>#,##0</c:formatCode>
                <c:ptCount val="23"/>
                <c:pt idx="0">
                  <c:v>103271</c:v>
                </c:pt>
                <c:pt idx="1">
                  <c:v>181710</c:v>
                </c:pt>
                <c:pt idx="2">
                  <c:v>253749</c:v>
                </c:pt>
                <c:pt idx="3">
                  <c:v>215973</c:v>
                </c:pt>
                <c:pt idx="4">
                  <c:v>165841</c:v>
                </c:pt>
                <c:pt idx="5">
                  <c:v>161081</c:v>
                </c:pt>
                <c:pt idx="6">
                  <c:v>66744</c:v>
                </c:pt>
                <c:pt idx="7">
                  <c:v>-36204</c:v>
                </c:pt>
                <c:pt idx="8">
                  <c:v>-134342</c:v>
                </c:pt>
                <c:pt idx="9">
                  <c:v>35411</c:v>
                </c:pt>
                <c:pt idx="10">
                  <c:v>-52012</c:v>
                </c:pt>
                <c:pt idx="11">
                  <c:v>85450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6A-40F3-9DD1-2CC162016628}"/>
            </c:ext>
          </c:extLst>
        </c:ser>
        <c:ser>
          <c:idx val="5"/>
          <c:order val="5"/>
          <c:tx>
            <c:strRef>
              <c:f>'Operating profit'!$A$7</c:f>
              <c:strCache>
                <c:ptCount val="1"/>
                <c:pt idx="0">
                  <c:v>COOR SERVICE MANAGEMENT AS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profit'!$B$7:$X$7</c:f>
              <c:numCache>
                <c:formatCode>#,##0</c:formatCode>
                <c:ptCount val="23"/>
                <c:pt idx="0">
                  <c:v>18443</c:v>
                </c:pt>
                <c:pt idx="1">
                  <c:v>25238</c:v>
                </c:pt>
                <c:pt idx="2">
                  <c:v>19524</c:v>
                </c:pt>
                <c:pt idx="3">
                  <c:v>11654</c:v>
                </c:pt>
                <c:pt idx="4">
                  <c:v>29098</c:v>
                </c:pt>
                <c:pt idx="5">
                  <c:v>16047</c:v>
                </c:pt>
                <c:pt idx="6">
                  <c:v>54999</c:v>
                </c:pt>
                <c:pt idx="7">
                  <c:v>-187384</c:v>
                </c:pt>
                <c:pt idx="8">
                  <c:v>11477</c:v>
                </c:pt>
                <c:pt idx="9">
                  <c:v>68217</c:v>
                </c:pt>
                <c:pt idx="10">
                  <c:v>88083</c:v>
                </c:pt>
                <c:pt idx="11">
                  <c:v>83642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6A-40F3-9DD1-2CC162016628}"/>
            </c:ext>
          </c:extLst>
        </c:ser>
        <c:ser>
          <c:idx val="6"/>
          <c:order val="6"/>
          <c:tx>
            <c:strRef>
              <c:f>'Operating profit'!$A$8</c:f>
              <c:strCache>
                <c:ptCount val="1"/>
                <c:pt idx="0">
                  <c:v>ELITE SERVICE PARTNER AS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profit'!$B$8:$X$8</c:f>
              <c:numCache>
                <c:formatCode>#,##0</c:formatCode>
                <c:ptCount val="23"/>
                <c:pt idx="0">
                  <c:v>4196</c:v>
                </c:pt>
                <c:pt idx="1">
                  <c:v>7539</c:v>
                </c:pt>
                <c:pt idx="2">
                  <c:v>12717</c:v>
                </c:pt>
                <c:pt idx="3">
                  <c:v>11492</c:v>
                </c:pt>
                <c:pt idx="4">
                  <c:v>20391</c:v>
                </c:pt>
                <c:pt idx="5">
                  <c:v>30600</c:v>
                </c:pt>
                <c:pt idx="6">
                  <c:v>28638</c:v>
                </c:pt>
                <c:pt idx="7">
                  <c:v>30322</c:v>
                </c:pt>
                <c:pt idx="8">
                  <c:v>35227</c:v>
                </c:pt>
                <c:pt idx="9">
                  <c:v>36665</c:v>
                </c:pt>
                <c:pt idx="10">
                  <c:v>39336</c:v>
                </c:pt>
                <c:pt idx="11">
                  <c:v>39446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6A-40F3-9DD1-2CC162016628}"/>
            </c:ext>
          </c:extLst>
        </c:ser>
        <c:ser>
          <c:idx val="7"/>
          <c:order val="7"/>
          <c:tx>
            <c:strRef>
              <c:f>'Operating profit'!$A$9</c:f>
              <c:strCache>
                <c:ptCount val="1"/>
                <c:pt idx="0">
                  <c:v>ESS SUPPORT SERVICES AS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profit'!$B$9:$X$9</c:f>
              <c:numCache>
                <c:formatCode>#,##0</c:formatCode>
                <c:ptCount val="23"/>
                <c:pt idx="0">
                  <c:v>34198</c:v>
                </c:pt>
                <c:pt idx="1">
                  <c:v>83116</c:v>
                </c:pt>
                <c:pt idx="2">
                  <c:v>73462</c:v>
                </c:pt>
                <c:pt idx="3">
                  <c:v>112996</c:v>
                </c:pt>
                <c:pt idx="4">
                  <c:v>77531</c:v>
                </c:pt>
                <c:pt idx="5">
                  <c:v>54600</c:v>
                </c:pt>
                <c:pt idx="6">
                  <c:v>45497</c:v>
                </c:pt>
                <c:pt idx="7">
                  <c:v>91484</c:v>
                </c:pt>
                <c:pt idx="8">
                  <c:v>89494</c:v>
                </c:pt>
                <c:pt idx="9">
                  <c:v>9610</c:v>
                </c:pt>
                <c:pt idx="10">
                  <c:v>-21258</c:v>
                </c:pt>
                <c:pt idx="11">
                  <c:v>5650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6A-40F3-9DD1-2CC162016628}"/>
            </c:ext>
          </c:extLst>
        </c:ser>
        <c:ser>
          <c:idx val="8"/>
          <c:order val="8"/>
          <c:tx>
            <c:strRef>
              <c:f>'Operating profit'!$A$10</c:f>
              <c:strCache>
                <c:ptCount val="1"/>
                <c:pt idx="0">
                  <c:v>EUREST AS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profit'!$B$10:$X$10</c:f>
              <c:numCache>
                <c:formatCode>#,##0</c:formatCode>
                <c:ptCount val="23"/>
                <c:pt idx="0">
                  <c:v>24873</c:v>
                </c:pt>
                <c:pt idx="1">
                  <c:v>27254</c:v>
                </c:pt>
                <c:pt idx="2">
                  <c:v>30505</c:v>
                </c:pt>
                <c:pt idx="3">
                  <c:v>51949</c:v>
                </c:pt>
                <c:pt idx="4">
                  <c:v>45638</c:v>
                </c:pt>
                <c:pt idx="5">
                  <c:v>57467</c:v>
                </c:pt>
                <c:pt idx="6">
                  <c:v>49043</c:v>
                </c:pt>
                <c:pt idx="7">
                  <c:v>54539</c:v>
                </c:pt>
                <c:pt idx="8">
                  <c:v>43271</c:v>
                </c:pt>
                <c:pt idx="9">
                  <c:v>29261</c:v>
                </c:pt>
                <c:pt idx="10">
                  <c:v>59948</c:v>
                </c:pt>
                <c:pt idx="11">
                  <c:v>46061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36A-40F3-9DD1-2CC162016628}"/>
            </c:ext>
          </c:extLst>
        </c:ser>
        <c:ser>
          <c:idx val="9"/>
          <c:order val="9"/>
          <c:tx>
            <c:strRef>
              <c:f>'Operating profit'!$A$11</c:f>
              <c:strCache>
                <c:ptCount val="1"/>
                <c:pt idx="0">
                  <c:v>FAZER FOOD SERVICES AS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profit'!$B$11:$X$11</c:f>
              <c:numCache>
                <c:formatCode>#,##0</c:formatCode>
                <c:ptCount val="23"/>
                <c:pt idx="0">
                  <c:v>3879</c:v>
                </c:pt>
                <c:pt idx="1">
                  <c:v>5715</c:v>
                </c:pt>
                <c:pt idx="2">
                  <c:v>7656</c:v>
                </c:pt>
                <c:pt idx="3">
                  <c:v>12608</c:v>
                </c:pt>
                <c:pt idx="4">
                  <c:v>9399</c:v>
                </c:pt>
                <c:pt idx="5">
                  <c:v>15591</c:v>
                </c:pt>
                <c:pt idx="6">
                  <c:v>25248</c:v>
                </c:pt>
                <c:pt idx="7">
                  <c:v>23957</c:v>
                </c:pt>
                <c:pt idx="8">
                  <c:v>21745</c:v>
                </c:pt>
                <c:pt idx="9">
                  <c:v>11218</c:v>
                </c:pt>
                <c:pt idx="10">
                  <c:v>14178</c:v>
                </c:pt>
                <c:pt idx="11">
                  <c:v>-1571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6A-40F3-9DD1-2CC162016628}"/>
            </c:ext>
          </c:extLst>
        </c:ser>
        <c:ser>
          <c:idx val="10"/>
          <c:order val="10"/>
          <c:tx>
            <c:strRef>
              <c:f>'Operating profit'!$A$12</c:f>
              <c:strCache>
                <c:ptCount val="1"/>
                <c:pt idx="0">
                  <c:v>ISS FACILITY SERVICES AS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profit'!$B$12:$X$12</c:f>
              <c:numCache>
                <c:formatCode>#,##0</c:formatCode>
                <c:ptCount val="23"/>
                <c:pt idx="0">
                  <c:v>274490</c:v>
                </c:pt>
                <c:pt idx="1">
                  <c:v>294393</c:v>
                </c:pt>
                <c:pt idx="2">
                  <c:v>203432</c:v>
                </c:pt>
                <c:pt idx="3">
                  <c:v>272261</c:v>
                </c:pt>
                <c:pt idx="4">
                  <c:v>342572</c:v>
                </c:pt>
                <c:pt idx="5">
                  <c:v>128537</c:v>
                </c:pt>
                <c:pt idx="6">
                  <c:v>160196</c:v>
                </c:pt>
                <c:pt idx="7">
                  <c:v>227455</c:v>
                </c:pt>
                <c:pt idx="8">
                  <c:v>180775</c:v>
                </c:pt>
                <c:pt idx="9">
                  <c:v>265796</c:v>
                </c:pt>
                <c:pt idx="10">
                  <c:v>255308</c:v>
                </c:pt>
                <c:pt idx="11">
                  <c:v>249831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36A-40F3-9DD1-2CC162016628}"/>
            </c:ext>
          </c:extLst>
        </c:ser>
        <c:ser>
          <c:idx val="11"/>
          <c:order val="11"/>
          <c:tx>
            <c:strRef>
              <c:f>'Operating profit'!$A$13</c:f>
              <c:strCache>
                <c:ptCount val="1"/>
                <c:pt idx="0">
                  <c:v>NOKAS AS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profit'!$B$13:$X$13</c:f>
              <c:numCache>
                <c:formatCode>#,##0</c:formatCode>
                <c:ptCount val="23"/>
                <c:pt idx="0">
                  <c:v>11525</c:v>
                </c:pt>
                <c:pt idx="1">
                  <c:v>2143</c:v>
                </c:pt>
                <c:pt idx="2">
                  <c:v>18625</c:v>
                </c:pt>
                <c:pt idx="3">
                  <c:v>47704</c:v>
                </c:pt>
                <c:pt idx="4">
                  <c:v>73027</c:v>
                </c:pt>
                <c:pt idx="5">
                  <c:v>-4328</c:v>
                </c:pt>
                <c:pt idx="6">
                  <c:v>-1579</c:v>
                </c:pt>
                <c:pt idx="7">
                  <c:v>-24978</c:v>
                </c:pt>
                <c:pt idx="8">
                  <c:v>-135</c:v>
                </c:pt>
                <c:pt idx="9">
                  <c:v>-13572</c:v>
                </c:pt>
                <c:pt idx="10">
                  <c:v>168412</c:v>
                </c:pt>
                <c:pt idx="11">
                  <c:v>77035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6A-40F3-9DD1-2CC162016628}"/>
            </c:ext>
          </c:extLst>
        </c:ser>
        <c:ser>
          <c:idx val="12"/>
          <c:order val="12"/>
          <c:tx>
            <c:strRef>
              <c:f>'Operating profit'!$A$14</c:f>
              <c:strCache>
                <c:ptCount val="1"/>
                <c:pt idx="0">
                  <c:v>POLYGON AS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profit'!$B$14:$X$14</c:f>
              <c:numCache>
                <c:formatCode>#,##0</c:formatCode>
                <c:ptCount val="23"/>
                <c:pt idx="0">
                  <c:v>7704</c:v>
                </c:pt>
                <c:pt idx="1">
                  <c:v>14251</c:v>
                </c:pt>
                <c:pt idx="2">
                  <c:v>12034</c:v>
                </c:pt>
                <c:pt idx="3">
                  <c:v>6736</c:v>
                </c:pt>
                <c:pt idx="4">
                  <c:v>16027</c:v>
                </c:pt>
                <c:pt idx="5">
                  <c:v>27762</c:v>
                </c:pt>
                <c:pt idx="6">
                  <c:v>31523</c:v>
                </c:pt>
                <c:pt idx="7">
                  <c:v>3038</c:v>
                </c:pt>
                <c:pt idx="8">
                  <c:v>-3008</c:v>
                </c:pt>
                <c:pt idx="9">
                  <c:v>-4196</c:v>
                </c:pt>
                <c:pt idx="10">
                  <c:v>10717</c:v>
                </c:pt>
                <c:pt idx="11">
                  <c:v>-42302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36A-40F3-9DD1-2CC162016628}"/>
            </c:ext>
          </c:extLst>
        </c:ser>
        <c:ser>
          <c:idx val="13"/>
          <c:order val="13"/>
          <c:tx>
            <c:strRef>
              <c:f>'Operating profit'!$A$15</c:f>
              <c:strCache>
                <c:ptCount val="1"/>
                <c:pt idx="0">
                  <c:v>RESOLVE AS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profit'!$B$15:$X$15</c:f>
              <c:numCache>
                <c:formatCode>#,##0</c:formatCode>
                <c:ptCount val="23"/>
                <c:pt idx="0">
                  <c:v>1317</c:v>
                </c:pt>
                <c:pt idx="1">
                  <c:v>1081</c:v>
                </c:pt>
                <c:pt idx="2">
                  <c:v>4042</c:v>
                </c:pt>
                <c:pt idx="3">
                  <c:v>3458</c:v>
                </c:pt>
                <c:pt idx="4">
                  <c:v>4924</c:v>
                </c:pt>
                <c:pt idx="5">
                  <c:v>1168</c:v>
                </c:pt>
                <c:pt idx="6">
                  <c:v>-1151</c:v>
                </c:pt>
                <c:pt idx="7">
                  <c:v>-1558</c:v>
                </c:pt>
                <c:pt idx="8">
                  <c:v>3845</c:v>
                </c:pt>
                <c:pt idx="9">
                  <c:v>4058</c:v>
                </c:pt>
                <c:pt idx="10">
                  <c:v>2457</c:v>
                </c:pt>
                <c:pt idx="11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36A-40F3-9DD1-2CC162016628}"/>
            </c:ext>
          </c:extLst>
        </c:ser>
        <c:ser>
          <c:idx val="14"/>
          <c:order val="14"/>
          <c:tx>
            <c:strRef>
              <c:f>'Operating profit'!$A$16</c:f>
              <c:strCache>
                <c:ptCount val="1"/>
                <c:pt idx="0">
                  <c:v>ROYAL RENHOLD 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profit'!$B$16:$X$16</c:f>
              <c:numCache>
                <c:formatCode>#,##0</c:formatCode>
                <c:ptCount val="23"/>
                <c:pt idx="0">
                  <c:v>2336</c:v>
                </c:pt>
                <c:pt idx="1">
                  <c:v>4901</c:v>
                </c:pt>
                <c:pt idx="2">
                  <c:v>8470</c:v>
                </c:pt>
                <c:pt idx="3">
                  <c:v>8745</c:v>
                </c:pt>
                <c:pt idx="4">
                  <c:v>9733</c:v>
                </c:pt>
                <c:pt idx="5">
                  <c:v>10697</c:v>
                </c:pt>
                <c:pt idx="6">
                  <c:v>10488</c:v>
                </c:pt>
                <c:pt idx="7">
                  <c:v>10950</c:v>
                </c:pt>
                <c:pt idx="8">
                  <c:v>11987</c:v>
                </c:pt>
                <c:pt idx="9">
                  <c:v>10748</c:v>
                </c:pt>
                <c:pt idx="10">
                  <c:v>8269</c:v>
                </c:pt>
                <c:pt idx="11">
                  <c:v>7150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36A-40F3-9DD1-2CC162016628}"/>
            </c:ext>
          </c:extLst>
        </c:ser>
        <c:ser>
          <c:idx val="15"/>
          <c:order val="15"/>
          <c:tx>
            <c:strRef>
              <c:f>'Operating profit'!$A$17</c:f>
              <c:strCache>
                <c:ptCount val="1"/>
                <c:pt idx="0">
                  <c:v>SECURITAS AS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profit'!$B$17:$X$17</c:f>
              <c:numCache>
                <c:formatCode>#,##0</c:formatCode>
                <c:ptCount val="23"/>
                <c:pt idx="0">
                  <c:v>148093</c:v>
                </c:pt>
                <c:pt idx="1">
                  <c:v>152083</c:v>
                </c:pt>
                <c:pt idx="2">
                  <c:v>159293</c:v>
                </c:pt>
                <c:pt idx="3">
                  <c:v>103865</c:v>
                </c:pt>
                <c:pt idx="4">
                  <c:v>112657</c:v>
                </c:pt>
                <c:pt idx="5">
                  <c:v>102594</c:v>
                </c:pt>
                <c:pt idx="6">
                  <c:v>85079</c:v>
                </c:pt>
                <c:pt idx="7">
                  <c:v>80807</c:v>
                </c:pt>
                <c:pt idx="8">
                  <c:v>91393</c:v>
                </c:pt>
                <c:pt idx="9">
                  <c:v>90666</c:v>
                </c:pt>
                <c:pt idx="10">
                  <c:v>94999</c:v>
                </c:pt>
                <c:pt idx="11">
                  <c:v>107230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36A-40F3-9DD1-2CC162016628}"/>
            </c:ext>
          </c:extLst>
        </c:ser>
        <c:ser>
          <c:idx val="16"/>
          <c:order val="16"/>
          <c:tx>
            <c:strRef>
              <c:f>'Operating profit'!$A$18</c:f>
              <c:strCache>
                <c:ptCount val="1"/>
                <c:pt idx="0">
                  <c:v>SELECT SERVICE PARTNER 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profit'!$B$18:$X$18</c:f>
              <c:numCache>
                <c:formatCode>#,##0</c:formatCode>
                <c:ptCount val="23"/>
                <c:pt idx="0">
                  <c:v>73449</c:v>
                </c:pt>
                <c:pt idx="1">
                  <c:v>93522</c:v>
                </c:pt>
                <c:pt idx="2">
                  <c:v>109786</c:v>
                </c:pt>
                <c:pt idx="3">
                  <c:v>109511</c:v>
                </c:pt>
                <c:pt idx="4">
                  <c:v>104763</c:v>
                </c:pt>
                <c:pt idx="5">
                  <c:v>139932</c:v>
                </c:pt>
                <c:pt idx="6">
                  <c:v>128614</c:v>
                </c:pt>
                <c:pt idx="7">
                  <c:v>143609</c:v>
                </c:pt>
                <c:pt idx="8">
                  <c:v>143685</c:v>
                </c:pt>
                <c:pt idx="9">
                  <c:v>135542</c:v>
                </c:pt>
                <c:pt idx="10">
                  <c:v>130621</c:v>
                </c:pt>
                <c:pt idx="11">
                  <c:v>88862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36A-40F3-9DD1-2CC162016628}"/>
            </c:ext>
          </c:extLst>
        </c:ser>
        <c:ser>
          <c:idx val="17"/>
          <c:order val="17"/>
          <c:tx>
            <c:strRef>
              <c:f>'Operating profit'!$A$19</c:f>
              <c:strCache>
                <c:ptCount val="1"/>
                <c:pt idx="0">
                  <c:v>SIO MAT OG DRIKKE AS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profit'!$B$19:$X$19</c:f>
              <c:numCache>
                <c:formatCode>#,##0</c:formatCode>
                <c:ptCount val="23"/>
                <c:pt idx="0">
                  <c:v>2281</c:v>
                </c:pt>
                <c:pt idx="1">
                  <c:v>3097</c:v>
                </c:pt>
                <c:pt idx="2">
                  <c:v>3608</c:v>
                </c:pt>
                <c:pt idx="3">
                  <c:v>1726</c:v>
                </c:pt>
                <c:pt idx="4">
                  <c:v>8276</c:v>
                </c:pt>
                <c:pt idx="5">
                  <c:v>-1475</c:v>
                </c:pt>
                <c:pt idx="6">
                  <c:v>1772</c:v>
                </c:pt>
                <c:pt idx="7">
                  <c:v>-1524</c:v>
                </c:pt>
                <c:pt idx="8">
                  <c:v>2132</c:v>
                </c:pt>
                <c:pt idx="9">
                  <c:v>-2704</c:v>
                </c:pt>
                <c:pt idx="10">
                  <c:v>2505</c:v>
                </c:pt>
                <c:pt idx="11">
                  <c:v>2517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36A-40F3-9DD1-2CC162016628}"/>
            </c:ext>
          </c:extLst>
        </c:ser>
        <c:ser>
          <c:idx val="18"/>
          <c:order val="18"/>
          <c:tx>
            <c:strRef>
              <c:f>'Operating profit'!$A$20</c:f>
              <c:strCache>
                <c:ptCount val="1"/>
                <c:pt idx="0">
                  <c:v>SODEXO AS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profit'!$B$20:$X$20</c:f>
              <c:numCache>
                <c:formatCode>#,##0</c:formatCode>
                <c:ptCount val="23"/>
                <c:pt idx="0">
                  <c:v>12175</c:v>
                </c:pt>
                <c:pt idx="1">
                  <c:v>13166</c:v>
                </c:pt>
                <c:pt idx="2">
                  <c:v>11885</c:v>
                </c:pt>
                <c:pt idx="3">
                  <c:v>9992</c:v>
                </c:pt>
                <c:pt idx="4">
                  <c:v>12805</c:v>
                </c:pt>
                <c:pt idx="5">
                  <c:v>10104</c:v>
                </c:pt>
                <c:pt idx="6">
                  <c:v>352</c:v>
                </c:pt>
                <c:pt idx="7">
                  <c:v>1780</c:v>
                </c:pt>
                <c:pt idx="8">
                  <c:v>1049</c:v>
                </c:pt>
                <c:pt idx="9">
                  <c:v>2178</c:v>
                </c:pt>
                <c:pt idx="10">
                  <c:v>28285</c:v>
                </c:pt>
                <c:pt idx="11">
                  <c:v>17738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36A-40F3-9DD1-2CC162016628}"/>
            </c:ext>
          </c:extLst>
        </c:ser>
        <c:ser>
          <c:idx val="19"/>
          <c:order val="19"/>
          <c:tx>
            <c:strRef>
              <c:f>'Operating profit'!$A$21</c:f>
              <c:strCache>
                <c:ptCount val="1"/>
                <c:pt idx="0">
                  <c:v>TOMAGRUPPEN AS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'Operating profit'!$B$1:$X$1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'Operating profit'!$B$21:$X$21</c:f>
              <c:numCache>
                <c:formatCode>#,##0</c:formatCode>
                <c:ptCount val="23"/>
                <c:pt idx="0">
                  <c:v>-127</c:v>
                </c:pt>
                <c:pt idx="1">
                  <c:v>10857</c:v>
                </c:pt>
                <c:pt idx="2">
                  <c:v>-2614</c:v>
                </c:pt>
                <c:pt idx="3">
                  <c:v>10084</c:v>
                </c:pt>
                <c:pt idx="4">
                  <c:v>-3187</c:v>
                </c:pt>
                <c:pt idx="5">
                  <c:v>3130</c:v>
                </c:pt>
                <c:pt idx="6">
                  <c:v>11710</c:v>
                </c:pt>
                <c:pt idx="7">
                  <c:v>19873</c:v>
                </c:pt>
                <c:pt idx="8">
                  <c:v>35413</c:v>
                </c:pt>
                <c:pt idx="9">
                  <c:v>21047</c:v>
                </c:pt>
                <c:pt idx="10">
                  <c:v>-4820</c:v>
                </c:pt>
                <c:pt idx="11">
                  <c:v>38454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36A-40F3-9DD1-2CC16201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716000"/>
        <c:axId val="1"/>
      </c:lineChart>
      <c:catAx>
        <c:axId val="18177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38726535487865688"/>
              <c:y val="0.92276614813392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 1000</a:t>
                </a:r>
              </a:p>
            </c:rich>
          </c:tx>
          <c:layout>
            <c:manualLayout>
              <c:xMode val="edge"/>
              <c:yMode val="edge"/>
              <c:x val="1.6701461377870562E-2"/>
              <c:y val="0.43089516249493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17716000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607548534512511"/>
          <c:y val="0.12195143290015577"/>
          <c:w val="0.2755742223245059"/>
          <c:h val="0.85569276401425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Eiendeler/</a:t>
            </a:r>
            <a:r>
              <a:rPr lang="nb-NO" sz="1200" b="1" i="0" u="none" strike="noStrike" baseline="0"/>
              <a:t>Assets</a:t>
            </a:r>
            <a:endParaRPr lang="nb-NO"/>
          </a:p>
        </c:rich>
      </c:tx>
      <c:layout>
        <c:manualLayout>
          <c:xMode val="edge"/>
          <c:yMode val="edge"/>
          <c:x val="0.45977055375914999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5277973646052"/>
          <c:y val="0.14949524442717099"/>
          <c:w val="0.57471323013938225"/>
          <c:h val="0.71111251403194842"/>
        </c:manualLayout>
      </c:layout>
      <c:lineChart>
        <c:grouping val="standard"/>
        <c:varyColors val="0"/>
        <c:ser>
          <c:idx val="0"/>
          <c:order val="0"/>
          <c:tx>
            <c:strRef>
              <c:f>Assets!$A$2</c:f>
              <c:strCache>
                <c:ptCount val="1"/>
                <c:pt idx="0">
                  <c:v>4SERVICE KANTINE 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Assets!$B$2:$Z$2</c:f>
              <c:numCache>
                <c:formatCode>#,##0</c:formatCode>
                <c:ptCount val="25"/>
                <c:pt idx="0">
                  <c:v>103</c:v>
                </c:pt>
                <c:pt idx="1">
                  <c:v>3458</c:v>
                </c:pt>
                <c:pt idx="2">
                  <c:v>5110</c:v>
                </c:pt>
                <c:pt idx="3">
                  <c:v>6056</c:v>
                </c:pt>
                <c:pt idx="4">
                  <c:v>8511</c:v>
                </c:pt>
                <c:pt idx="5">
                  <c:v>9540</c:v>
                </c:pt>
                <c:pt idx="6">
                  <c:v>8961</c:v>
                </c:pt>
                <c:pt idx="7">
                  <c:v>21790</c:v>
                </c:pt>
                <c:pt idx="8">
                  <c:v>24324</c:v>
                </c:pt>
                <c:pt idx="9">
                  <c:v>29413</c:v>
                </c:pt>
                <c:pt idx="10">
                  <c:v>36251</c:v>
                </c:pt>
                <c:pt idx="11">
                  <c:v>68046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B-4F01-A919-F5FFFC8D9048}"/>
            </c:ext>
          </c:extLst>
        </c:ser>
        <c:ser>
          <c:idx val="1"/>
          <c:order val="1"/>
          <c:tx>
            <c:strRef>
              <c:f>Assets!$A$3</c:f>
              <c:strCache>
                <c:ptCount val="1"/>
                <c:pt idx="0">
                  <c:v>AB SOLUTIONS 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Assets!$B$3:$Z$3</c:f>
              <c:numCache>
                <c:formatCode>#,##0</c:formatCode>
                <c:ptCount val="25"/>
                <c:pt idx="0">
                  <c:v>59</c:v>
                </c:pt>
                <c:pt idx="1">
                  <c:v>4</c:v>
                </c:pt>
                <c:pt idx="2">
                  <c:v>4</c:v>
                </c:pt>
                <c:pt idx="3">
                  <c:v>74577</c:v>
                </c:pt>
                <c:pt idx="4">
                  <c:v>74015</c:v>
                </c:pt>
                <c:pt idx="5">
                  <c:v>102181</c:v>
                </c:pt>
                <c:pt idx="6">
                  <c:v>86639</c:v>
                </c:pt>
                <c:pt idx="7">
                  <c:v>73149</c:v>
                </c:pt>
                <c:pt idx="8">
                  <c:v>68991</c:v>
                </c:pt>
                <c:pt idx="9">
                  <c:v>59498</c:v>
                </c:pt>
                <c:pt idx="10">
                  <c:v>68027</c:v>
                </c:pt>
                <c:pt idx="11">
                  <c:v>78601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B-4F01-A919-F5FFFC8D9048}"/>
            </c:ext>
          </c:extLst>
        </c:ser>
        <c:ser>
          <c:idx val="2"/>
          <c:order val="2"/>
          <c:tx>
            <c:strRef>
              <c:f>Assets!$A$4</c:f>
              <c:strCache>
                <c:ptCount val="1"/>
                <c:pt idx="0">
                  <c:v>ACCEPT SERVICE PARTNER 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Assets!$B$4:$Z$4</c:f>
              <c:numCache>
                <c:formatCode>#,##0</c:formatCode>
                <c:ptCount val="25"/>
                <c:pt idx="0">
                  <c:v>2914</c:v>
                </c:pt>
                <c:pt idx="1">
                  <c:v>4438</c:v>
                </c:pt>
                <c:pt idx="2">
                  <c:v>6559</c:v>
                </c:pt>
                <c:pt idx="3">
                  <c:v>9007</c:v>
                </c:pt>
                <c:pt idx="4">
                  <c:v>12829</c:v>
                </c:pt>
                <c:pt idx="5">
                  <c:v>22500</c:v>
                </c:pt>
                <c:pt idx="6">
                  <c:v>24356</c:v>
                </c:pt>
                <c:pt idx="7">
                  <c:v>35704</c:v>
                </c:pt>
                <c:pt idx="8">
                  <c:v>46662</c:v>
                </c:pt>
                <c:pt idx="9">
                  <c:v>59680</c:v>
                </c:pt>
                <c:pt idx="10">
                  <c:v>82282</c:v>
                </c:pt>
                <c:pt idx="11">
                  <c:v>101940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1B-4F01-A919-F5FFFC8D9048}"/>
            </c:ext>
          </c:extLst>
        </c:ser>
        <c:ser>
          <c:idx val="3"/>
          <c:order val="3"/>
          <c:tx>
            <c:strRef>
              <c:f>Assets!$A$5</c:f>
              <c:strCache>
                <c:ptCount val="1"/>
                <c:pt idx="0">
                  <c:v>ASC ØSTLANDSKE RENGJØRING AS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Assets!$B$5:$Z$5</c:f>
              <c:numCache>
                <c:formatCode>#,##0</c:formatCode>
                <c:ptCount val="25"/>
                <c:pt idx="0">
                  <c:v>14797</c:v>
                </c:pt>
                <c:pt idx="1">
                  <c:v>18698</c:v>
                </c:pt>
                <c:pt idx="2">
                  <c:v>22663</c:v>
                </c:pt>
                <c:pt idx="3">
                  <c:v>34210</c:v>
                </c:pt>
                <c:pt idx="4">
                  <c:v>32554</c:v>
                </c:pt>
                <c:pt idx="5">
                  <c:v>35633</c:v>
                </c:pt>
                <c:pt idx="6">
                  <c:v>42642</c:v>
                </c:pt>
                <c:pt idx="7">
                  <c:v>47197</c:v>
                </c:pt>
                <c:pt idx="8">
                  <c:v>50600</c:v>
                </c:pt>
                <c:pt idx="9">
                  <c:v>52950</c:v>
                </c:pt>
                <c:pt idx="10">
                  <c:v>52960</c:v>
                </c:pt>
                <c:pt idx="11">
                  <c:v>43828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1B-4F01-A919-F5FFFC8D9048}"/>
            </c:ext>
          </c:extLst>
        </c:ser>
        <c:ser>
          <c:idx val="4"/>
          <c:order val="4"/>
          <c:tx>
            <c:strRef>
              <c:f>Assets!$A$6</c:f>
              <c:strCache>
                <c:ptCount val="1"/>
                <c:pt idx="0">
                  <c:v>CAVERION NORGE AS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Assets!$B$6:$Z$6</c:f>
              <c:numCache>
                <c:formatCode>#,##0</c:formatCode>
                <c:ptCount val="25"/>
                <c:pt idx="0">
                  <c:v>1291823</c:v>
                </c:pt>
                <c:pt idx="1">
                  <c:v>1572202</c:v>
                </c:pt>
                <c:pt idx="2">
                  <c:v>1905735</c:v>
                </c:pt>
                <c:pt idx="3">
                  <c:v>1781891</c:v>
                </c:pt>
                <c:pt idx="4">
                  <c:v>1609666</c:v>
                </c:pt>
                <c:pt idx="5">
                  <c:v>1626666</c:v>
                </c:pt>
                <c:pt idx="6">
                  <c:v>1787195</c:v>
                </c:pt>
                <c:pt idx="7">
                  <c:v>1593981</c:v>
                </c:pt>
                <c:pt idx="8">
                  <c:v>1353547</c:v>
                </c:pt>
                <c:pt idx="9">
                  <c:v>1268259</c:v>
                </c:pt>
                <c:pt idx="10">
                  <c:v>1259789</c:v>
                </c:pt>
                <c:pt idx="11">
                  <c:v>1359738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1B-4F01-A919-F5FFFC8D9048}"/>
            </c:ext>
          </c:extLst>
        </c:ser>
        <c:ser>
          <c:idx val="5"/>
          <c:order val="5"/>
          <c:tx>
            <c:strRef>
              <c:f>Assets!$A$7</c:f>
              <c:strCache>
                <c:ptCount val="1"/>
                <c:pt idx="0">
                  <c:v>COOR SERVICE MANAGEMENT AS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Assets!$B$7:$Z$7</c:f>
              <c:numCache>
                <c:formatCode>#,##0</c:formatCode>
                <c:ptCount val="25"/>
                <c:pt idx="0">
                  <c:v>185649</c:v>
                </c:pt>
                <c:pt idx="1">
                  <c:v>240628</c:v>
                </c:pt>
                <c:pt idx="2">
                  <c:v>295766</c:v>
                </c:pt>
                <c:pt idx="3">
                  <c:v>347630</c:v>
                </c:pt>
                <c:pt idx="4">
                  <c:v>291699</c:v>
                </c:pt>
                <c:pt idx="5">
                  <c:v>295635</c:v>
                </c:pt>
                <c:pt idx="6">
                  <c:v>7340097</c:v>
                </c:pt>
                <c:pt idx="7">
                  <c:v>6735534</c:v>
                </c:pt>
                <c:pt idx="8">
                  <c:v>450728</c:v>
                </c:pt>
                <c:pt idx="9">
                  <c:v>547976</c:v>
                </c:pt>
                <c:pt idx="10">
                  <c:v>664878</c:v>
                </c:pt>
                <c:pt idx="11">
                  <c:v>672348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1B-4F01-A919-F5FFFC8D9048}"/>
            </c:ext>
          </c:extLst>
        </c:ser>
        <c:ser>
          <c:idx val="6"/>
          <c:order val="6"/>
          <c:tx>
            <c:strRef>
              <c:f>Assets!$A$8</c:f>
              <c:strCache>
                <c:ptCount val="1"/>
                <c:pt idx="0">
                  <c:v>ELITE SERVICE PARTNER AS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Assets!$B$8:$Z$8</c:f>
              <c:numCache>
                <c:formatCode>#,##0</c:formatCode>
                <c:ptCount val="25"/>
                <c:pt idx="0">
                  <c:v>58095</c:v>
                </c:pt>
                <c:pt idx="1">
                  <c:v>64926</c:v>
                </c:pt>
                <c:pt idx="2">
                  <c:v>92933</c:v>
                </c:pt>
                <c:pt idx="3">
                  <c:v>105456</c:v>
                </c:pt>
                <c:pt idx="4">
                  <c:v>131623</c:v>
                </c:pt>
                <c:pt idx="5">
                  <c:v>166318</c:v>
                </c:pt>
                <c:pt idx="6">
                  <c:v>187047</c:v>
                </c:pt>
                <c:pt idx="7">
                  <c:v>207282</c:v>
                </c:pt>
                <c:pt idx="8">
                  <c:v>238085</c:v>
                </c:pt>
                <c:pt idx="9">
                  <c:v>274483</c:v>
                </c:pt>
                <c:pt idx="10">
                  <c:v>325933</c:v>
                </c:pt>
                <c:pt idx="11">
                  <c:v>349141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1B-4F01-A919-F5FFFC8D9048}"/>
            </c:ext>
          </c:extLst>
        </c:ser>
        <c:ser>
          <c:idx val="7"/>
          <c:order val="7"/>
          <c:tx>
            <c:strRef>
              <c:f>Assets!$A$9</c:f>
              <c:strCache>
                <c:ptCount val="1"/>
                <c:pt idx="0">
                  <c:v>ESS SUPPORT SERVICES AS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Assets!$B$9:$Z$9</c:f>
              <c:numCache>
                <c:formatCode>#,##0</c:formatCode>
                <c:ptCount val="25"/>
                <c:pt idx="0">
                  <c:v>306495</c:v>
                </c:pt>
                <c:pt idx="1">
                  <c:v>461166</c:v>
                </c:pt>
                <c:pt idx="2">
                  <c:v>553914</c:v>
                </c:pt>
                <c:pt idx="3">
                  <c:v>541663</c:v>
                </c:pt>
                <c:pt idx="4">
                  <c:v>511490</c:v>
                </c:pt>
                <c:pt idx="5">
                  <c:v>457238</c:v>
                </c:pt>
                <c:pt idx="6">
                  <c:v>467133</c:v>
                </c:pt>
                <c:pt idx="7">
                  <c:v>471880</c:v>
                </c:pt>
                <c:pt idx="8">
                  <c:v>512684</c:v>
                </c:pt>
                <c:pt idx="9">
                  <c:v>430633</c:v>
                </c:pt>
                <c:pt idx="10">
                  <c:v>397502</c:v>
                </c:pt>
                <c:pt idx="11">
                  <c:v>384475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1B-4F01-A919-F5FFFC8D9048}"/>
            </c:ext>
          </c:extLst>
        </c:ser>
        <c:ser>
          <c:idx val="8"/>
          <c:order val="8"/>
          <c:tx>
            <c:strRef>
              <c:f>Assets!$A$10</c:f>
              <c:strCache>
                <c:ptCount val="1"/>
                <c:pt idx="0">
                  <c:v>EUREST AS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Assets!$B$10:$Z$10</c:f>
              <c:numCache>
                <c:formatCode>#,##0</c:formatCode>
                <c:ptCount val="25"/>
                <c:pt idx="0">
                  <c:v>158954</c:v>
                </c:pt>
                <c:pt idx="1">
                  <c:v>169147</c:v>
                </c:pt>
                <c:pt idx="2">
                  <c:v>182655</c:v>
                </c:pt>
                <c:pt idx="3">
                  <c:v>211749</c:v>
                </c:pt>
                <c:pt idx="4">
                  <c:v>219393</c:v>
                </c:pt>
                <c:pt idx="5">
                  <c:v>267534</c:v>
                </c:pt>
                <c:pt idx="6">
                  <c:v>289237</c:v>
                </c:pt>
                <c:pt idx="7">
                  <c:v>340992</c:v>
                </c:pt>
                <c:pt idx="8">
                  <c:v>362190</c:v>
                </c:pt>
                <c:pt idx="9">
                  <c:v>386875</c:v>
                </c:pt>
                <c:pt idx="10">
                  <c:v>535328</c:v>
                </c:pt>
                <c:pt idx="11">
                  <c:v>499285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1B-4F01-A919-F5FFFC8D9048}"/>
            </c:ext>
          </c:extLst>
        </c:ser>
        <c:ser>
          <c:idx val="9"/>
          <c:order val="9"/>
          <c:tx>
            <c:strRef>
              <c:f>Assets!$A$11</c:f>
              <c:strCache>
                <c:ptCount val="1"/>
                <c:pt idx="0">
                  <c:v>FAZER FOOD SERVICES AS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Assets!$B$11:$Z$11</c:f>
              <c:numCache>
                <c:formatCode>#,##0</c:formatCode>
                <c:ptCount val="25"/>
                <c:pt idx="0">
                  <c:v>75885</c:v>
                </c:pt>
                <c:pt idx="1">
                  <c:v>88805</c:v>
                </c:pt>
                <c:pt idx="2">
                  <c:v>92054</c:v>
                </c:pt>
                <c:pt idx="3">
                  <c:v>76095</c:v>
                </c:pt>
                <c:pt idx="4">
                  <c:v>58019</c:v>
                </c:pt>
                <c:pt idx="5">
                  <c:v>71601</c:v>
                </c:pt>
                <c:pt idx="6">
                  <c:v>93602</c:v>
                </c:pt>
                <c:pt idx="7">
                  <c:v>377905</c:v>
                </c:pt>
                <c:pt idx="8">
                  <c:v>345794</c:v>
                </c:pt>
                <c:pt idx="9">
                  <c:v>395524</c:v>
                </c:pt>
                <c:pt idx="10">
                  <c:v>349905</c:v>
                </c:pt>
                <c:pt idx="11">
                  <c:v>335957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71B-4F01-A919-F5FFFC8D9048}"/>
            </c:ext>
          </c:extLst>
        </c:ser>
        <c:ser>
          <c:idx val="10"/>
          <c:order val="10"/>
          <c:tx>
            <c:strRef>
              <c:f>Assets!$A$12</c:f>
              <c:strCache>
                <c:ptCount val="1"/>
                <c:pt idx="0">
                  <c:v>ISS FACILITY SERVICES AS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Assets!$B$12:$Z$12</c:f>
              <c:numCache>
                <c:formatCode>#,##0</c:formatCode>
                <c:ptCount val="25"/>
                <c:pt idx="0">
                  <c:v>2539138</c:v>
                </c:pt>
                <c:pt idx="1">
                  <c:v>2963144</c:v>
                </c:pt>
                <c:pt idx="2">
                  <c:v>2763276</c:v>
                </c:pt>
                <c:pt idx="3">
                  <c:v>2594985</c:v>
                </c:pt>
                <c:pt idx="4">
                  <c:v>2924370</c:v>
                </c:pt>
                <c:pt idx="5">
                  <c:v>3396605</c:v>
                </c:pt>
                <c:pt idx="6">
                  <c:v>3568390</c:v>
                </c:pt>
                <c:pt idx="7">
                  <c:v>4080704</c:v>
                </c:pt>
                <c:pt idx="8">
                  <c:v>3853635</c:v>
                </c:pt>
                <c:pt idx="9">
                  <c:v>2551528</c:v>
                </c:pt>
                <c:pt idx="10">
                  <c:v>2680831</c:v>
                </c:pt>
                <c:pt idx="11">
                  <c:v>2513095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71B-4F01-A919-F5FFFC8D9048}"/>
            </c:ext>
          </c:extLst>
        </c:ser>
        <c:ser>
          <c:idx val="11"/>
          <c:order val="11"/>
          <c:tx>
            <c:strRef>
              <c:f>Assets!$A$13</c:f>
              <c:strCache>
                <c:ptCount val="1"/>
                <c:pt idx="0">
                  <c:v>NOKAS AS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Assets!$B$13:$Z$13</c:f>
              <c:numCache>
                <c:formatCode>#,##0</c:formatCode>
                <c:ptCount val="25"/>
                <c:pt idx="0">
                  <c:v>316149</c:v>
                </c:pt>
                <c:pt idx="1">
                  <c:v>882417</c:v>
                </c:pt>
                <c:pt idx="2">
                  <c:v>714787</c:v>
                </c:pt>
                <c:pt idx="3">
                  <c:v>801771</c:v>
                </c:pt>
                <c:pt idx="4">
                  <c:v>710391</c:v>
                </c:pt>
                <c:pt idx="5">
                  <c:v>1297580</c:v>
                </c:pt>
                <c:pt idx="6">
                  <c:v>1314582</c:v>
                </c:pt>
                <c:pt idx="7">
                  <c:v>1285787</c:v>
                </c:pt>
                <c:pt idx="8">
                  <c:v>2826624</c:v>
                </c:pt>
                <c:pt idx="9">
                  <c:v>2943624</c:v>
                </c:pt>
                <c:pt idx="10">
                  <c:v>3182011</c:v>
                </c:pt>
                <c:pt idx="11">
                  <c:v>3311894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71B-4F01-A919-F5FFFC8D9048}"/>
            </c:ext>
          </c:extLst>
        </c:ser>
        <c:ser>
          <c:idx val="12"/>
          <c:order val="12"/>
          <c:tx>
            <c:strRef>
              <c:f>Assets!$A$14</c:f>
              <c:strCache>
                <c:ptCount val="1"/>
                <c:pt idx="0">
                  <c:v>POLYGON AS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Assets!$B$14:$Z$14</c:f>
              <c:numCache>
                <c:formatCode>#,##0</c:formatCode>
                <c:ptCount val="25"/>
                <c:pt idx="0">
                  <c:v>142724</c:v>
                </c:pt>
                <c:pt idx="1">
                  <c:v>165978</c:v>
                </c:pt>
                <c:pt idx="2">
                  <c:v>155475</c:v>
                </c:pt>
                <c:pt idx="3">
                  <c:v>160875</c:v>
                </c:pt>
                <c:pt idx="4">
                  <c:v>152431</c:v>
                </c:pt>
                <c:pt idx="5">
                  <c:v>186755</c:v>
                </c:pt>
                <c:pt idx="6">
                  <c:v>182273</c:v>
                </c:pt>
                <c:pt idx="7">
                  <c:v>120525</c:v>
                </c:pt>
                <c:pt idx="8">
                  <c:v>109956</c:v>
                </c:pt>
                <c:pt idx="9">
                  <c:v>115985</c:v>
                </c:pt>
                <c:pt idx="10">
                  <c:v>140190</c:v>
                </c:pt>
                <c:pt idx="11">
                  <c:v>133990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71B-4F01-A919-F5FFFC8D9048}"/>
            </c:ext>
          </c:extLst>
        </c:ser>
        <c:ser>
          <c:idx val="13"/>
          <c:order val="13"/>
          <c:tx>
            <c:strRef>
              <c:f>Assets!$A$15</c:f>
              <c:strCache>
                <c:ptCount val="1"/>
                <c:pt idx="0">
                  <c:v>RESOLVE AS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Assets!$B$15:$Z$15</c:f>
              <c:numCache>
                <c:formatCode>#,##0</c:formatCode>
                <c:ptCount val="25"/>
                <c:pt idx="0">
                  <c:v>13965</c:v>
                </c:pt>
                <c:pt idx="1">
                  <c:v>14288</c:v>
                </c:pt>
                <c:pt idx="2">
                  <c:v>20220</c:v>
                </c:pt>
                <c:pt idx="3">
                  <c:v>19346</c:v>
                </c:pt>
                <c:pt idx="4">
                  <c:v>26011</c:v>
                </c:pt>
                <c:pt idx="5">
                  <c:v>25626</c:v>
                </c:pt>
                <c:pt idx="6">
                  <c:v>25261</c:v>
                </c:pt>
                <c:pt idx="7">
                  <c:v>26147</c:v>
                </c:pt>
                <c:pt idx="8">
                  <c:v>28959</c:v>
                </c:pt>
                <c:pt idx="9">
                  <c:v>40586</c:v>
                </c:pt>
                <c:pt idx="10">
                  <c:v>33519</c:v>
                </c:pt>
                <c:pt idx="11">
                  <c:v>42045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71B-4F01-A919-F5FFFC8D9048}"/>
            </c:ext>
          </c:extLst>
        </c:ser>
        <c:ser>
          <c:idx val="14"/>
          <c:order val="14"/>
          <c:tx>
            <c:strRef>
              <c:f>Assets!$A$16</c:f>
              <c:strCache>
                <c:ptCount val="1"/>
                <c:pt idx="0">
                  <c:v>ROYAL RENHOLD 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Assets!$B$16:$Z$16</c:f>
              <c:numCache>
                <c:formatCode>#,##0</c:formatCode>
                <c:ptCount val="25"/>
                <c:pt idx="0">
                  <c:v>11610</c:v>
                </c:pt>
                <c:pt idx="1">
                  <c:v>19692</c:v>
                </c:pt>
                <c:pt idx="2">
                  <c:v>26186</c:v>
                </c:pt>
                <c:pt idx="3">
                  <c:v>32713</c:v>
                </c:pt>
                <c:pt idx="4">
                  <c:v>38678</c:v>
                </c:pt>
                <c:pt idx="5">
                  <c:v>48345</c:v>
                </c:pt>
                <c:pt idx="6">
                  <c:v>47326</c:v>
                </c:pt>
                <c:pt idx="7">
                  <c:v>38359</c:v>
                </c:pt>
                <c:pt idx="8">
                  <c:v>53539</c:v>
                </c:pt>
                <c:pt idx="9">
                  <c:v>55207</c:v>
                </c:pt>
                <c:pt idx="10">
                  <c:v>37505</c:v>
                </c:pt>
                <c:pt idx="11">
                  <c:v>34327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71B-4F01-A919-F5FFFC8D9048}"/>
            </c:ext>
          </c:extLst>
        </c:ser>
        <c:ser>
          <c:idx val="15"/>
          <c:order val="15"/>
          <c:tx>
            <c:strRef>
              <c:f>Assets!$A$17</c:f>
              <c:strCache>
                <c:ptCount val="1"/>
                <c:pt idx="0">
                  <c:v>SECURITAS AS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Assets!$B$17:$Z$17</c:f>
              <c:numCache>
                <c:formatCode>#,##0</c:formatCode>
                <c:ptCount val="25"/>
                <c:pt idx="0">
                  <c:v>476613</c:v>
                </c:pt>
                <c:pt idx="1">
                  <c:v>453368</c:v>
                </c:pt>
                <c:pt idx="2">
                  <c:v>569397</c:v>
                </c:pt>
                <c:pt idx="3">
                  <c:v>472877</c:v>
                </c:pt>
                <c:pt idx="4">
                  <c:v>469970</c:v>
                </c:pt>
                <c:pt idx="5">
                  <c:v>528808</c:v>
                </c:pt>
                <c:pt idx="6">
                  <c:v>738104</c:v>
                </c:pt>
                <c:pt idx="7">
                  <c:v>698286</c:v>
                </c:pt>
                <c:pt idx="8">
                  <c:v>730934</c:v>
                </c:pt>
                <c:pt idx="9">
                  <c:v>780420</c:v>
                </c:pt>
                <c:pt idx="10">
                  <c:v>730119</c:v>
                </c:pt>
                <c:pt idx="11">
                  <c:v>867754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71B-4F01-A919-F5FFFC8D9048}"/>
            </c:ext>
          </c:extLst>
        </c:ser>
        <c:ser>
          <c:idx val="16"/>
          <c:order val="16"/>
          <c:tx>
            <c:strRef>
              <c:f>Assets!$A$18</c:f>
              <c:strCache>
                <c:ptCount val="1"/>
                <c:pt idx="0">
                  <c:v>SELECT SERVICE PARTNER 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Assets!$B$18:$Z$18</c:f>
              <c:numCache>
                <c:formatCode>#,##0</c:formatCode>
                <c:ptCount val="25"/>
                <c:pt idx="0">
                  <c:v>343174</c:v>
                </c:pt>
                <c:pt idx="1">
                  <c:v>393866</c:v>
                </c:pt>
                <c:pt idx="2">
                  <c:v>468926</c:v>
                </c:pt>
                <c:pt idx="3">
                  <c:v>463394</c:v>
                </c:pt>
                <c:pt idx="4">
                  <c:v>443414</c:v>
                </c:pt>
                <c:pt idx="5">
                  <c:v>450291</c:v>
                </c:pt>
                <c:pt idx="6">
                  <c:v>475216</c:v>
                </c:pt>
                <c:pt idx="7">
                  <c:v>537823</c:v>
                </c:pt>
                <c:pt idx="8">
                  <c:v>485687</c:v>
                </c:pt>
                <c:pt idx="9">
                  <c:v>517167</c:v>
                </c:pt>
                <c:pt idx="10">
                  <c:v>740758</c:v>
                </c:pt>
                <c:pt idx="11">
                  <c:v>763380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71B-4F01-A919-F5FFFC8D9048}"/>
            </c:ext>
          </c:extLst>
        </c:ser>
        <c:ser>
          <c:idx val="17"/>
          <c:order val="17"/>
          <c:tx>
            <c:strRef>
              <c:f>Assets!$A$19</c:f>
              <c:strCache>
                <c:ptCount val="1"/>
                <c:pt idx="0">
                  <c:v>SIO MAT OG DRIKKE AS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Assets!$B$19:$Z$19</c:f>
              <c:numCache>
                <c:formatCode>#,##0</c:formatCode>
                <c:ptCount val="25"/>
                <c:pt idx="0">
                  <c:v>31266</c:v>
                </c:pt>
                <c:pt idx="1">
                  <c:v>31496</c:v>
                </c:pt>
                <c:pt idx="2">
                  <c:v>29099</c:v>
                </c:pt>
                <c:pt idx="3">
                  <c:v>29869</c:v>
                </c:pt>
                <c:pt idx="4">
                  <c:v>25166</c:v>
                </c:pt>
                <c:pt idx="5">
                  <c:v>26915</c:v>
                </c:pt>
                <c:pt idx="6">
                  <c:v>25102</c:v>
                </c:pt>
                <c:pt idx="7">
                  <c:v>19869</c:v>
                </c:pt>
                <c:pt idx="8">
                  <c:v>27894</c:v>
                </c:pt>
                <c:pt idx="9">
                  <c:v>15150</c:v>
                </c:pt>
                <c:pt idx="10">
                  <c:v>19557</c:v>
                </c:pt>
                <c:pt idx="11">
                  <c:v>26995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71B-4F01-A919-F5FFFC8D9048}"/>
            </c:ext>
          </c:extLst>
        </c:ser>
        <c:ser>
          <c:idx val="18"/>
          <c:order val="18"/>
          <c:tx>
            <c:strRef>
              <c:f>Assets!$A$20</c:f>
              <c:strCache>
                <c:ptCount val="1"/>
                <c:pt idx="0">
                  <c:v>SODEXO AS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Assets!$B$20:$Z$20</c:f>
              <c:numCache>
                <c:formatCode>#,##0</c:formatCode>
                <c:ptCount val="25"/>
                <c:pt idx="0">
                  <c:v>88564</c:v>
                </c:pt>
                <c:pt idx="1">
                  <c:v>82847</c:v>
                </c:pt>
                <c:pt idx="2">
                  <c:v>92356</c:v>
                </c:pt>
                <c:pt idx="3">
                  <c:v>90932</c:v>
                </c:pt>
                <c:pt idx="4">
                  <c:v>156601</c:v>
                </c:pt>
                <c:pt idx="5">
                  <c:v>156520</c:v>
                </c:pt>
                <c:pt idx="6">
                  <c:v>161082</c:v>
                </c:pt>
                <c:pt idx="7">
                  <c:v>142279</c:v>
                </c:pt>
                <c:pt idx="8">
                  <c:v>148227</c:v>
                </c:pt>
                <c:pt idx="9">
                  <c:v>155892</c:v>
                </c:pt>
                <c:pt idx="10">
                  <c:v>203697</c:v>
                </c:pt>
                <c:pt idx="11">
                  <c:v>210757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71B-4F01-A919-F5FFFC8D9048}"/>
            </c:ext>
          </c:extLst>
        </c:ser>
        <c:ser>
          <c:idx val="19"/>
          <c:order val="19"/>
          <c:tx>
            <c:strRef>
              <c:f>Assets!$A$21</c:f>
              <c:strCache>
                <c:ptCount val="1"/>
                <c:pt idx="0">
                  <c:v>TOMAGRUPPEN AS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Assets!$B$1:$Z$1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Assets!$B$21:$Z$21</c:f>
              <c:numCache>
                <c:formatCode>#,##0</c:formatCode>
                <c:ptCount val="25"/>
                <c:pt idx="0">
                  <c:v>20477</c:v>
                </c:pt>
                <c:pt idx="1">
                  <c:v>107782</c:v>
                </c:pt>
                <c:pt idx="2">
                  <c:v>116248</c:v>
                </c:pt>
                <c:pt idx="3">
                  <c:v>121349</c:v>
                </c:pt>
                <c:pt idx="4">
                  <c:v>133182</c:v>
                </c:pt>
                <c:pt idx="5">
                  <c:v>176921</c:v>
                </c:pt>
                <c:pt idx="6">
                  <c:v>215040</c:v>
                </c:pt>
                <c:pt idx="7">
                  <c:v>217205</c:v>
                </c:pt>
                <c:pt idx="8">
                  <c:v>284810</c:v>
                </c:pt>
                <c:pt idx="9">
                  <c:v>501803</c:v>
                </c:pt>
                <c:pt idx="10">
                  <c:v>517416</c:v>
                </c:pt>
                <c:pt idx="11">
                  <c:v>512390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71B-4F01-A919-F5FFFC8D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704000"/>
        <c:axId val="1"/>
      </c:lineChart>
      <c:catAx>
        <c:axId val="181770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39080503651777071"/>
              <c:y val="0.92323423208462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 1000</a:t>
                </a:r>
              </a:p>
            </c:rich>
          </c:tx>
          <c:layout>
            <c:manualLayout>
              <c:xMode val="edge"/>
              <c:yMode val="edge"/>
              <c:x val="1.671891327063741E-2"/>
              <c:y val="0.432324080702033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17704000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77924232825119"/>
          <c:y val="0.12323253532702351"/>
          <c:w val="0.27586239807798318"/>
          <c:h val="0.85050674726265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Lønnsomhet/</a:t>
            </a:r>
            <a:r>
              <a:rPr lang="nb-NO" sz="1200" b="1" i="0" u="none" strike="noStrike" baseline="0"/>
              <a:t>Profitability (ROA)</a:t>
            </a:r>
            <a:endParaRPr lang="nb-NO"/>
          </a:p>
        </c:rich>
      </c:tx>
      <c:layout>
        <c:manualLayout>
          <c:xMode val="edge"/>
          <c:yMode val="edge"/>
          <c:x val="0.45303906072514416"/>
          <c:y val="2.9411684650529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110569275301843E-2"/>
          <c:y val="0.15546218487394958"/>
          <c:w val="0.64456779876679648"/>
          <c:h val="0.69957983193277307"/>
        </c:manualLayout>
      </c:layout>
      <c:lineChart>
        <c:grouping val="standard"/>
        <c:varyColors val="0"/>
        <c:ser>
          <c:idx val="0"/>
          <c:order val="0"/>
          <c:tx>
            <c:strRef>
              <c:f>'Profitability (ROA)'!$A$2</c:f>
              <c:strCache>
                <c:ptCount val="1"/>
                <c:pt idx="0">
                  <c:v>4SERVICE KANTINE 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(ROA)'!$B$2:$Z$2</c:f>
              <c:numCache>
                <c:formatCode>#\ ##0.0</c:formatCode>
                <c:ptCount val="25"/>
                <c:pt idx="0">
                  <c:v>-0.97</c:v>
                </c:pt>
                <c:pt idx="1">
                  <c:v>3.59</c:v>
                </c:pt>
                <c:pt idx="2">
                  <c:v>4.88</c:v>
                </c:pt>
                <c:pt idx="3">
                  <c:v>6.11</c:v>
                </c:pt>
                <c:pt idx="4">
                  <c:v>7.55</c:v>
                </c:pt>
                <c:pt idx="5">
                  <c:v>6.3</c:v>
                </c:pt>
                <c:pt idx="6">
                  <c:v>20.32</c:v>
                </c:pt>
                <c:pt idx="7">
                  <c:v>23.24</c:v>
                </c:pt>
                <c:pt idx="8">
                  <c:v>16.29</c:v>
                </c:pt>
                <c:pt idx="9">
                  <c:v>33.81</c:v>
                </c:pt>
                <c:pt idx="10">
                  <c:v>33.049999999999997</c:v>
                </c:pt>
                <c:pt idx="11">
                  <c:v>34.18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0-4993-9CC8-3FA7541595A9}"/>
            </c:ext>
          </c:extLst>
        </c:ser>
        <c:ser>
          <c:idx val="1"/>
          <c:order val="1"/>
          <c:tx>
            <c:strRef>
              <c:f>'Profitability (ROA)'!$A$3</c:f>
              <c:strCache>
                <c:ptCount val="1"/>
                <c:pt idx="0">
                  <c:v>AB SOLUTIONS 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(ROA)'!$B$3:$Z$3</c:f>
              <c:numCache>
                <c:formatCode>#\ ##0.0</c:formatCode>
                <c:ptCount val="25"/>
                <c:pt idx="0">
                  <c:v>-142.37</c:v>
                </c:pt>
                <c:pt idx="1">
                  <c:v>-222.22</c:v>
                </c:pt>
                <c:pt idx="2">
                  <c:v>225</c:v>
                </c:pt>
                <c:pt idx="3">
                  <c:v>7.3</c:v>
                </c:pt>
                <c:pt idx="4">
                  <c:v>13.5</c:v>
                </c:pt>
                <c:pt idx="5">
                  <c:v>6.71</c:v>
                </c:pt>
                <c:pt idx="6">
                  <c:v>-5.61</c:v>
                </c:pt>
                <c:pt idx="7">
                  <c:v>-33.94</c:v>
                </c:pt>
                <c:pt idx="8">
                  <c:v>18.989999999999998</c:v>
                </c:pt>
                <c:pt idx="9">
                  <c:v>25.81</c:v>
                </c:pt>
                <c:pt idx="10">
                  <c:v>29.43</c:v>
                </c:pt>
                <c:pt idx="11">
                  <c:v>24.92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0-4993-9CC8-3FA7541595A9}"/>
            </c:ext>
          </c:extLst>
        </c:ser>
        <c:ser>
          <c:idx val="2"/>
          <c:order val="2"/>
          <c:tx>
            <c:strRef>
              <c:f>'Profitability (ROA)'!$A$4</c:f>
              <c:strCache>
                <c:ptCount val="1"/>
                <c:pt idx="0">
                  <c:v>ACCEPT SERVICE PARTNER 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(ROA)'!$B$4:$Z$4</c:f>
              <c:numCache>
                <c:formatCode>#\ ##0.0</c:formatCode>
                <c:ptCount val="25"/>
                <c:pt idx="0">
                  <c:v>18.809999999999999</c:v>
                </c:pt>
                <c:pt idx="1">
                  <c:v>7.26</c:v>
                </c:pt>
                <c:pt idx="2">
                  <c:v>4.91</c:v>
                </c:pt>
                <c:pt idx="3">
                  <c:v>14.17</c:v>
                </c:pt>
                <c:pt idx="4">
                  <c:v>8.34</c:v>
                </c:pt>
                <c:pt idx="5">
                  <c:v>33.11</c:v>
                </c:pt>
                <c:pt idx="6">
                  <c:v>16.93</c:v>
                </c:pt>
                <c:pt idx="7">
                  <c:v>14.8</c:v>
                </c:pt>
                <c:pt idx="8">
                  <c:v>22.5</c:v>
                </c:pt>
                <c:pt idx="9">
                  <c:v>24.69</c:v>
                </c:pt>
                <c:pt idx="10">
                  <c:v>28.4</c:v>
                </c:pt>
                <c:pt idx="11">
                  <c:v>21.22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0-4993-9CC8-3FA7541595A9}"/>
            </c:ext>
          </c:extLst>
        </c:ser>
        <c:ser>
          <c:idx val="3"/>
          <c:order val="3"/>
          <c:tx>
            <c:strRef>
              <c:f>'Profitability (ROA)'!$A$5</c:f>
              <c:strCache>
                <c:ptCount val="1"/>
                <c:pt idx="0">
                  <c:v>ASC ØSTLANDSKE RENGJØRING AS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(ROA)'!$B$5:$Z$5</c:f>
              <c:numCache>
                <c:formatCode>#\ ##0.0</c:formatCode>
                <c:ptCount val="25"/>
                <c:pt idx="0">
                  <c:v>30.07</c:v>
                </c:pt>
                <c:pt idx="1">
                  <c:v>7.5</c:v>
                </c:pt>
                <c:pt idx="2">
                  <c:v>20.38</c:v>
                </c:pt>
                <c:pt idx="3">
                  <c:v>28.41</c:v>
                </c:pt>
                <c:pt idx="4">
                  <c:v>21.8</c:v>
                </c:pt>
                <c:pt idx="5">
                  <c:v>16.190000000000001</c:v>
                </c:pt>
                <c:pt idx="6">
                  <c:v>18.61</c:v>
                </c:pt>
                <c:pt idx="7">
                  <c:v>15.43</c:v>
                </c:pt>
                <c:pt idx="8">
                  <c:v>15.94</c:v>
                </c:pt>
                <c:pt idx="9">
                  <c:v>13.39</c:v>
                </c:pt>
                <c:pt idx="10">
                  <c:v>3.79</c:v>
                </c:pt>
                <c:pt idx="11">
                  <c:v>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00-4993-9CC8-3FA7541595A9}"/>
            </c:ext>
          </c:extLst>
        </c:ser>
        <c:ser>
          <c:idx val="4"/>
          <c:order val="4"/>
          <c:tx>
            <c:strRef>
              <c:f>'Profitability (ROA)'!$A$6</c:f>
              <c:strCache>
                <c:ptCount val="1"/>
                <c:pt idx="0">
                  <c:v>CAVERION NORGE AS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(ROA)'!$B$6:$Z$6</c:f>
              <c:numCache>
                <c:formatCode>#\ ##0.0</c:formatCode>
                <c:ptCount val="25"/>
                <c:pt idx="0">
                  <c:v>8.8000000000000007</c:v>
                </c:pt>
                <c:pt idx="1">
                  <c:v>13.59</c:v>
                </c:pt>
                <c:pt idx="2">
                  <c:v>16.38</c:v>
                </c:pt>
                <c:pt idx="3">
                  <c:v>12.49</c:v>
                </c:pt>
                <c:pt idx="4">
                  <c:v>10.3</c:v>
                </c:pt>
                <c:pt idx="5">
                  <c:v>10.39</c:v>
                </c:pt>
                <c:pt idx="6">
                  <c:v>4.4400000000000004</c:v>
                </c:pt>
                <c:pt idx="7">
                  <c:v>-1.86</c:v>
                </c:pt>
                <c:pt idx="8">
                  <c:v>-8.99</c:v>
                </c:pt>
                <c:pt idx="9">
                  <c:v>2.83</c:v>
                </c:pt>
                <c:pt idx="10">
                  <c:v>-3.83</c:v>
                </c:pt>
                <c:pt idx="11">
                  <c:v>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00-4993-9CC8-3FA7541595A9}"/>
            </c:ext>
          </c:extLst>
        </c:ser>
        <c:ser>
          <c:idx val="5"/>
          <c:order val="5"/>
          <c:tx>
            <c:strRef>
              <c:f>'Profitability (ROA)'!$A$7</c:f>
              <c:strCache>
                <c:ptCount val="1"/>
                <c:pt idx="0">
                  <c:v>COOR SERVICE MANAGEMENT AS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(ROA)'!$B$7:$Z$7</c:f>
              <c:numCache>
                <c:formatCode>#\ ##0.0</c:formatCode>
                <c:ptCount val="25"/>
                <c:pt idx="0">
                  <c:v>13.16</c:v>
                </c:pt>
                <c:pt idx="1">
                  <c:v>12.59</c:v>
                </c:pt>
                <c:pt idx="2">
                  <c:v>8.6300000000000008</c:v>
                </c:pt>
                <c:pt idx="3">
                  <c:v>4.7</c:v>
                </c:pt>
                <c:pt idx="4">
                  <c:v>9.8699999999999992</c:v>
                </c:pt>
                <c:pt idx="5">
                  <c:v>6.1</c:v>
                </c:pt>
                <c:pt idx="6">
                  <c:v>1.24</c:v>
                </c:pt>
                <c:pt idx="7">
                  <c:v>-2.39</c:v>
                </c:pt>
                <c:pt idx="8">
                  <c:v>3.36</c:v>
                </c:pt>
                <c:pt idx="9">
                  <c:v>13.7</c:v>
                </c:pt>
                <c:pt idx="10">
                  <c:v>14.8</c:v>
                </c:pt>
                <c:pt idx="11">
                  <c:v>13.09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00-4993-9CC8-3FA7541595A9}"/>
            </c:ext>
          </c:extLst>
        </c:ser>
        <c:ser>
          <c:idx val="6"/>
          <c:order val="6"/>
          <c:tx>
            <c:strRef>
              <c:f>'Profitability (ROA)'!$A$8</c:f>
              <c:strCache>
                <c:ptCount val="1"/>
                <c:pt idx="0">
                  <c:v>ELITE SERVICE PARTNER AS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(ROA)'!$B$8:$Z$8</c:f>
              <c:numCache>
                <c:formatCode>#\ ##0.0</c:formatCode>
                <c:ptCount val="25"/>
                <c:pt idx="0">
                  <c:v>8.99</c:v>
                </c:pt>
                <c:pt idx="1">
                  <c:v>12.99</c:v>
                </c:pt>
                <c:pt idx="2">
                  <c:v>20.05</c:v>
                </c:pt>
                <c:pt idx="3">
                  <c:v>11.95</c:v>
                </c:pt>
                <c:pt idx="4">
                  <c:v>18.93</c:v>
                </c:pt>
                <c:pt idx="5">
                  <c:v>21.1</c:v>
                </c:pt>
                <c:pt idx="6">
                  <c:v>16.75</c:v>
                </c:pt>
                <c:pt idx="7">
                  <c:v>16</c:v>
                </c:pt>
                <c:pt idx="8">
                  <c:v>16.72</c:v>
                </c:pt>
                <c:pt idx="9">
                  <c:v>15.17</c:v>
                </c:pt>
                <c:pt idx="10">
                  <c:v>13.72</c:v>
                </c:pt>
                <c:pt idx="11">
                  <c:v>11.85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00-4993-9CC8-3FA7541595A9}"/>
            </c:ext>
          </c:extLst>
        </c:ser>
        <c:ser>
          <c:idx val="7"/>
          <c:order val="7"/>
          <c:tx>
            <c:strRef>
              <c:f>'Profitability (ROA)'!$A$9</c:f>
              <c:strCache>
                <c:ptCount val="1"/>
                <c:pt idx="0">
                  <c:v>ESS SUPPORT SERVICES AS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(ROA)'!$B$9:$Z$9</c:f>
              <c:numCache>
                <c:formatCode>#\ ##0.0</c:formatCode>
                <c:ptCount val="25"/>
                <c:pt idx="0">
                  <c:v>13.31</c:v>
                </c:pt>
                <c:pt idx="1">
                  <c:v>23.84</c:v>
                </c:pt>
                <c:pt idx="2">
                  <c:v>17.3</c:v>
                </c:pt>
                <c:pt idx="3">
                  <c:v>22.18</c:v>
                </c:pt>
                <c:pt idx="4">
                  <c:v>15.75</c:v>
                </c:pt>
                <c:pt idx="5">
                  <c:v>12.54</c:v>
                </c:pt>
                <c:pt idx="6">
                  <c:v>11.26</c:v>
                </c:pt>
                <c:pt idx="7">
                  <c:v>20.73</c:v>
                </c:pt>
                <c:pt idx="8">
                  <c:v>19.63</c:v>
                </c:pt>
                <c:pt idx="9">
                  <c:v>2.82</c:v>
                </c:pt>
                <c:pt idx="10">
                  <c:v>-2.66</c:v>
                </c:pt>
                <c:pt idx="11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00-4993-9CC8-3FA7541595A9}"/>
            </c:ext>
          </c:extLst>
        </c:ser>
        <c:ser>
          <c:idx val="8"/>
          <c:order val="8"/>
          <c:tx>
            <c:strRef>
              <c:f>'Profitability (ROA)'!$A$10</c:f>
              <c:strCache>
                <c:ptCount val="1"/>
                <c:pt idx="0">
                  <c:v>EUREST AS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(ROA)'!$B$10:$Z$10</c:f>
              <c:numCache>
                <c:formatCode>#\ ##0.0</c:formatCode>
                <c:ptCount val="25"/>
                <c:pt idx="0">
                  <c:v>15.95</c:v>
                </c:pt>
                <c:pt idx="1">
                  <c:v>17.899999999999999</c:v>
                </c:pt>
                <c:pt idx="2">
                  <c:v>19.510000000000002</c:v>
                </c:pt>
                <c:pt idx="3">
                  <c:v>27.57</c:v>
                </c:pt>
                <c:pt idx="4">
                  <c:v>22.12</c:v>
                </c:pt>
                <c:pt idx="5">
                  <c:v>24.58</c:v>
                </c:pt>
                <c:pt idx="6">
                  <c:v>18.64</c:v>
                </c:pt>
                <c:pt idx="7">
                  <c:v>18.12</c:v>
                </c:pt>
                <c:pt idx="8">
                  <c:v>13.1</c:v>
                </c:pt>
                <c:pt idx="9">
                  <c:v>8.3699999999999992</c:v>
                </c:pt>
                <c:pt idx="10">
                  <c:v>13.46</c:v>
                </c:pt>
                <c:pt idx="11">
                  <c:v>9.2899999999999991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00-4993-9CC8-3FA7541595A9}"/>
            </c:ext>
          </c:extLst>
        </c:ser>
        <c:ser>
          <c:idx val="9"/>
          <c:order val="9"/>
          <c:tx>
            <c:strRef>
              <c:f>'Profitability (ROA)'!$A$11</c:f>
              <c:strCache>
                <c:ptCount val="1"/>
                <c:pt idx="0">
                  <c:v>FAZER FOOD SERVICES AS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(ROA)'!$B$11:$Z$11</c:f>
              <c:numCache>
                <c:formatCode>#\ ##0.0</c:formatCode>
                <c:ptCount val="25"/>
                <c:pt idx="0">
                  <c:v>12.66</c:v>
                </c:pt>
                <c:pt idx="1">
                  <c:v>8.06</c:v>
                </c:pt>
                <c:pt idx="2">
                  <c:v>12.21</c:v>
                </c:pt>
                <c:pt idx="3">
                  <c:v>15.43</c:v>
                </c:pt>
                <c:pt idx="4">
                  <c:v>14.77</c:v>
                </c:pt>
                <c:pt idx="5">
                  <c:v>25.3</c:v>
                </c:pt>
                <c:pt idx="6">
                  <c:v>31.76</c:v>
                </c:pt>
                <c:pt idx="7">
                  <c:v>10.68</c:v>
                </c:pt>
                <c:pt idx="8">
                  <c:v>6.57</c:v>
                </c:pt>
                <c:pt idx="9">
                  <c:v>3.28</c:v>
                </c:pt>
                <c:pt idx="10">
                  <c:v>3.93</c:v>
                </c:pt>
                <c:pt idx="11">
                  <c:v>-0.37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00-4993-9CC8-3FA7541595A9}"/>
            </c:ext>
          </c:extLst>
        </c:ser>
        <c:ser>
          <c:idx val="10"/>
          <c:order val="10"/>
          <c:tx>
            <c:strRef>
              <c:f>'Profitability (ROA)'!$A$12</c:f>
              <c:strCache>
                <c:ptCount val="1"/>
                <c:pt idx="0">
                  <c:v>ISS FACILITY SERVICES AS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(ROA)'!$B$12:$Z$12</c:f>
              <c:numCache>
                <c:formatCode>#\ ##0.0</c:formatCode>
                <c:ptCount val="25"/>
                <c:pt idx="0">
                  <c:v>12.35</c:v>
                </c:pt>
                <c:pt idx="1">
                  <c:v>12.51</c:v>
                </c:pt>
                <c:pt idx="2">
                  <c:v>8.3800000000000008</c:v>
                </c:pt>
                <c:pt idx="3">
                  <c:v>11.35</c:v>
                </c:pt>
                <c:pt idx="4">
                  <c:v>14.91</c:v>
                </c:pt>
                <c:pt idx="5">
                  <c:v>7.16</c:v>
                </c:pt>
                <c:pt idx="6">
                  <c:v>9.16</c:v>
                </c:pt>
                <c:pt idx="7">
                  <c:v>9.0299999999999994</c:v>
                </c:pt>
                <c:pt idx="8">
                  <c:v>9.24</c:v>
                </c:pt>
                <c:pt idx="9">
                  <c:v>9.84</c:v>
                </c:pt>
                <c:pt idx="10">
                  <c:v>10.79</c:v>
                </c:pt>
                <c:pt idx="11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00-4993-9CC8-3FA7541595A9}"/>
            </c:ext>
          </c:extLst>
        </c:ser>
        <c:ser>
          <c:idx val="11"/>
          <c:order val="11"/>
          <c:tx>
            <c:strRef>
              <c:f>'Profitability (ROA)'!$A$13</c:f>
              <c:strCache>
                <c:ptCount val="1"/>
                <c:pt idx="0">
                  <c:v>NOKAS AS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(ROA)'!$B$13:$Z$13</c:f>
              <c:numCache>
                <c:formatCode>#\ ##0.0</c:formatCode>
                <c:ptCount val="25"/>
                <c:pt idx="0">
                  <c:v>5.99</c:v>
                </c:pt>
                <c:pt idx="1">
                  <c:v>1.1000000000000001</c:v>
                </c:pt>
                <c:pt idx="2">
                  <c:v>2.77</c:v>
                </c:pt>
                <c:pt idx="3">
                  <c:v>6.98</c:v>
                </c:pt>
                <c:pt idx="4">
                  <c:v>9.9600000000000009</c:v>
                </c:pt>
                <c:pt idx="5">
                  <c:v>12.86</c:v>
                </c:pt>
                <c:pt idx="6">
                  <c:v>0.9</c:v>
                </c:pt>
                <c:pt idx="7">
                  <c:v>-0.46</c:v>
                </c:pt>
                <c:pt idx="8">
                  <c:v>1.54</c:v>
                </c:pt>
                <c:pt idx="9">
                  <c:v>-0.16</c:v>
                </c:pt>
                <c:pt idx="10">
                  <c:v>5.5</c:v>
                </c:pt>
                <c:pt idx="11">
                  <c:v>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00-4993-9CC8-3FA7541595A9}"/>
            </c:ext>
          </c:extLst>
        </c:ser>
        <c:ser>
          <c:idx val="12"/>
          <c:order val="12"/>
          <c:tx>
            <c:strRef>
              <c:f>'Profitability (ROA)'!$A$14</c:f>
              <c:strCache>
                <c:ptCount val="1"/>
                <c:pt idx="0">
                  <c:v>POLYGON AS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(ROA)'!$B$14:$Z$14</c:f>
              <c:numCache>
                <c:formatCode>#\ ##0.0</c:formatCode>
                <c:ptCount val="25"/>
                <c:pt idx="0">
                  <c:v>12.47</c:v>
                </c:pt>
                <c:pt idx="1">
                  <c:v>14.5</c:v>
                </c:pt>
                <c:pt idx="2">
                  <c:v>9.3800000000000008</c:v>
                </c:pt>
                <c:pt idx="3">
                  <c:v>6.01</c:v>
                </c:pt>
                <c:pt idx="4">
                  <c:v>14.83</c:v>
                </c:pt>
                <c:pt idx="5">
                  <c:v>21.32</c:v>
                </c:pt>
                <c:pt idx="6">
                  <c:v>21.53</c:v>
                </c:pt>
                <c:pt idx="7">
                  <c:v>3.99</c:v>
                </c:pt>
                <c:pt idx="8">
                  <c:v>3.92</c:v>
                </c:pt>
                <c:pt idx="9">
                  <c:v>0.66</c:v>
                </c:pt>
                <c:pt idx="10">
                  <c:v>12.23</c:v>
                </c:pt>
                <c:pt idx="11">
                  <c:v>-30.53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B00-4993-9CC8-3FA7541595A9}"/>
            </c:ext>
          </c:extLst>
        </c:ser>
        <c:ser>
          <c:idx val="13"/>
          <c:order val="13"/>
          <c:tx>
            <c:strRef>
              <c:f>'Profitability (ROA)'!$A$15</c:f>
              <c:strCache>
                <c:ptCount val="1"/>
                <c:pt idx="0">
                  <c:v>RESOLVE AS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(ROA)'!$B$15:$Z$15</c:f>
              <c:numCache>
                <c:formatCode>#\ ##0.0</c:formatCode>
                <c:ptCount val="25"/>
                <c:pt idx="0">
                  <c:v>10.96</c:v>
                </c:pt>
                <c:pt idx="1">
                  <c:v>9.41</c:v>
                </c:pt>
                <c:pt idx="2">
                  <c:v>24.79</c:v>
                </c:pt>
                <c:pt idx="3">
                  <c:v>17.850000000000001</c:v>
                </c:pt>
                <c:pt idx="4">
                  <c:v>21.83</c:v>
                </c:pt>
                <c:pt idx="5">
                  <c:v>4.6500000000000004</c:v>
                </c:pt>
                <c:pt idx="6">
                  <c:v>5.0199999999999996</c:v>
                </c:pt>
                <c:pt idx="7">
                  <c:v>-6.03</c:v>
                </c:pt>
                <c:pt idx="8">
                  <c:v>14.06</c:v>
                </c:pt>
                <c:pt idx="9">
                  <c:v>11.75</c:v>
                </c:pt>
                <c:pt idx="10">
                  <c:v>6.73</c:v>
                </c:pt>
                <c:pt idx="11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B00-4993-9CC8-3FA7541595A9}"/>
            </c:ext>
          </c:extLst>
        </c:ser>
        <c:ser>
          <c:idx val="14"/>
          <c:order val="14"/>
          <c:tx>
            <c:strRef>
              <c:f>'Profitability (ROA)'!$A$16</c:f>
              <c:strCache>
                <c:ptCount val="1"/>
                <c:pt idx="0">
                  <c:v>ROYAL RENHOLD 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(ROA)'!$B$16:$Z$16</c:f>
              <c:numCache>
                <c:formatCode>#\ ##0.0</c:formatCode>
                <c:ptCount val="25"/>
                <c:pt idx="0">
                  <c:v>25.28</c:v>
                </c:pt>
                <c:pt idx="1">
                  <c:v>32.299999999999997</c:v>
                </c:pt>
                <c:pt idx="2">
                  <c:v>38.75</c:v>
                </c:pt>
                <c:pt idx="3">
                  <c:v>30.69</c:v>
                </c:pt>
                <c:pt idx="4">
                  <c:v>27.95</c:v>
                </c:pt>
                <c:pt idx="5">
                  <c:v>25.46</c:v>
                </c:pt>
                <c:pt idx="6">
                  <c:v>22.76</c:v>
                </c:pt>
                <c:pt idx="7">
                  <c:v>26.59</c:v>
                </c:pt>
                <c:pt idx="8">
                  <c:v>27.78</c:v>
                </c:pt>
                <c:pt idx="9">
                  <c:v>20.76</c:v>
                </c:pt>
                <c:pt idx="10">
                  <c:v>18.09</c:v>
                </c:pt>
                <c:pt idx="11">
                  <c:v>19.93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B00-4993-9CC8-3FA7541595A9}"/>
            </c:ext>
          </c:extLst>
        </c:ser>
        <c:ser>
          <c:idx val="15"/>
          <c:order val="15"/>
          <c:tx>
            <c:strRef>
              <c:f>'Profitability (ROA)'!$A$17</c:f>
              <c:strCache>
                <c:ptCount val="1"/>
                <c:pt idx="0">
                  <c:v>SECURITAS AS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(ROA)'!$B$17:$Z$17</c:f>
              <c:numCache>
                <c:formatCode>#\ ##0.0</c:formatCode>
                <c:ptCount val="25"/>
                <c:pt idx="0">
                  <c:v>34.04</c:v>
                </c:pt>
                <c:pt idx="1">
                  <c:v>36.299999999999997</c:v>
                </c:pt>
                <c:pt idx="2">
                  <c:v>35.96</c:v>
                </c:pt>
                <c:pt idx="3">
                  <c:v>22.47</c:v>
                </c:pt>
                <c:pt idx="4">
                  <c:v>25.51</c:v>
                </c:pt>
                <c:pt idx="5">
                  <c:v>22.03</c:v>
                </c:pt>
                <c:pt idx="6">
                  <c:v>15.33</c:v>
                </c:pt>
                <c:pt idx="7">
                  <c:v>12.23</c:v>
                </c:pt>
                <c:pt idx="8">
                  <c:v>13.83</c:v>
                </c:pt>
                <c:pt idx="9">
                  <c:v>12.85</c:v>
                </c:pt>
                <c:pt idx="10">
                  <c:v>13.57</c:v>
                </c:pt>
                <c:pt idx="11">
                  <c:v>14.27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B00-4993-9CC8-3FA7541595A9}"/>
            </c:ext>
          </c:extLst>
        </c:ser>
        <c:ser>
          <c:idx val="16"/>
          <c:order val="16"/>
          <c:tx>
            <c:strRef>
              <c:f>'Profitability (ROA)'!$A$18</c:f>
              <c:strCache>
                <c:ptCount val="1"/>
                <c:pt idx="0">
                  <c:v>SELECT SERVICE PARTNER 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(ROA)'!$B$18:$Z$18</c:f>
              <c:numCache>
                <c:formatCode>#\ ##0.0</c:formatCode>
                <c:ptCount val="25"/>
                <c:pt idx="0">
                  <c:v>25.19</c:v>
                </c:pt>
                <c:pt idx="1">
                  <c:v>27.46</c:v>
                </c:pt>
                <c:pt idx="2">
                  <c:v>29.98</c:v>
                </c:pt>
                <c:pt idx="3">
                  <c:v>26.79</c:v>
                </c:pt>
                <c:pt idx="4">
                  <c:v>25.37</c:v>
                </c:pt>
                <c:pt idx="5">
                  <c:v>34.01</c:v>
                </c:pt>
                <c:pt idx="6">
                  <c:v>30.25</c:v>
                </c:pt>
                <c:pt idx="7">
                  <c:v>30.3</c:v>
                </c:pt>
                <c:pt idx="8">
                  <c:v>29.92</c:v>
                </c:pt>
                <c:pt idx="9">
                  <c:v>28.96</c:v>
                </c:pt>
                <c:pt idx="10">
                  <c:v>22.32</c:v>
                </c:pt>
                <c:pt idx="11">
                  <c:v>12.73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B00-4993-9CC8-3FA7541595A9}"/>
            </c:ext>
          </c:extLst>
        </c:ser>
        <c:ser>
          <c:idx val="17"/>
          <c:order val="17"/>
          <c:tx>
            <c:strRef>
              <c:f>'Profitability (ROA)'!$A$19</c:f>
              <c:strCache>
                <c:ptCount val="1"/>
                <c:pt idx="0">
                  <c:v>SIO MAT OG DRIKKE AS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(ROA)'!$B$19:$Z$19</c:f>
              <c:numCache>
                <c:formatCode>#\ ##0.0</c:formatCode>
                <c:ptCount val="25"/>
                <c:pt idx="0">
                  <c:v>9.52</c:v>
                </c:pt>
                <c:pt idx="1">
                  <c:v>12.67</c:v>
                </c:pt>
                <c:pt idx="2">
                  <c:v>17.48</c:v>
                </c:pt>
                <c:pt idx="3">
                  <c:v>6.97</c:v>
                </c:pt>
                <c:pt idx="4">
                  <c:v>31.22</c:v>
                </c:pt>
                <c:pt idx="5">
                  <c:v>-4.74</c:v>
                </c:pt>
                <c:pt idx="6">
                  <c:v>7.94</c:v>
                </c:pt>
                <c:pt idx="7">
                  <c:v>-5.55</c:v>
                </c:pt>
                <c:pt idx="8">
                  <c:v>9.36</c:v>
                </c:pt>
                <c:pt idx="9">
                  <c:v>-12.03</c:v>
                </c:pt>
                <c:pt idx="10">
                  <c:v>14.82</c:v>
                </c:pt>
                <c:pt idx="11">
                  <c:v>11.26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B00-4993-9CC8-3FA7541595A9}"/>
            </c:ext>
          </c:extLst>
        </c:ser>
        <c:ser>
          <c:idx val="18"/>
          <c:order val="18"/>
          <c:tx>
            <c:strRef>
              <c:f>'Profitability (ROA)'!$A$20</c:f>
              <c:strCache>
                <c:ptCount val="1"/>
                <c:pt idx="0">
                  <c:v>SODEXO AS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(ROA)'!$B$20:$Z$20</c:f>
              <c:numCache>
                <c:formatCode>#\ ##0.0</c:formatCode>
                <c:ptCount val="25"/>
                <c:pt idx="0">
                  <c:v>16.829999999999998</c:v>
                </c:pt>
                <c:pt idx="1">
                  <c:v>17.28</c:v>
                </c:pt>
                <c:pt idx="2">
                  <c:v>15.58</c:v>
                </c:pt>
                <c:pt idx="3">
                  <c:v>11.55</c:v>
                </c:pt>
                <c:pt idx="4">
                  <c:v>10.96</c:v>
                </c:pt>
                <c:pt idx="5">
                  <c:v>7.25</c:v>
                </c:pt>
                <c:pt idx="6">
                  <c:v>0.97</c:v>
                </c:pt>
                <c:pt idx="7">
                  <c:v>1.68</c:v>
                </c:pt>
                <c:pt idx="8">
                  <c:v>1.72</c:v>
                </c:pt>
                <c:pt idx="9">
                  <c:v>2.54</c:v>
                </c:pt>
                <c:pt idx="10">
                  <c:v>16.329999999999998</c:v>
                </c:pt>
                <c:pt idx="11">
                  <c:v>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B00-4993-9CC8-3FA7541595A9}"/>
            </c:ext>
          </c:extLst>
        </c:ser>
        <c:ser>
          <c:idx val="19"/>
          <c:order val="19"/>
          <c:tx>
            <c:strRef>
              <c:f>'Profitability (ROA)'!$A$21</c:f>
              <c:strCache>
                <c:ptCount val="1"/>
                <c:pt idx="0">
                  <c:v>TOMAGRUPPEN AS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'Profitability (ROA)'!$B$1:$Z$1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'Profitability (ROA)'!$B$21:$Z$21</c:f>
              <c:numCache>
                <c:formatCode>#\ ##0.0</c:formatCode>
                <c:ptCount val="25"/>
                <c:pt idx="0">
                  <c:v>12.46</c:v>
                </c:pt>
                <c:pt idx="1">
                  <c:v>11.29</c:v>
                </c:pt>
                <c:pt idx="2">
                  <c:v>-1.47</c:v>
                </c:pt>
                <c:pt idx="3">
                  <c:v>9.59</c:v>
                </c:pt>
                <c:pt idx="4">
                  <c:v>-3.43</c:v>
                </c:pt>
                <c:pt idx="5">
                  <c:v>3.17</c:v>
                </c:pt>
                <c:pt idx="6">
                  <c:v>7.05</c:v>
                </c:pt>
                <c:pt idx="7">
                  <c:v>10.58</c:v>
                </c:pt>
                <c:pt idx="8">
                  <c:v>15.37</c:v>
                </c:pt>
                <c:pt idx="9">
                  <c:v>7.33</c:v>
                </c:pt>
                <c:pt idx="10">
                  <c:v>0.2</c:v>
                </c:pt>
                <c:pt idx="11">
                  <c:v>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B00-4993-9CC8-3FA754159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386912"/>
        <c:axId val="1"/>
      </c:lineChart>
      <c:catAx>
        <c:axId val="176138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39410720068831173"/>
              <c:y val="0.9201679790026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%</a:t>
                </a:r>
              </a:p>
            </c:rich>
          </c:tx>
          <c:layout>
            <c:manualLayout>
              <c:xMode val="edge"/>
              <c:yMode val="edge"/>
              <c:x val="1.4732965009208104E-2"/>
              <c:y val="0.48949586857198407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61386912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54027155445346"/>
          <c:y val="0.10924370564790511"/>
          <c:w val="0.24309411599793118"/>
          <c:h val="0.8844537766112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Resultat av driften/</a:t>
            </a:r>
            <a:r>
              <a:rPr lang="nb-NO" sz="1200" b="1" i="0" u="none" strike="noStrike" baseline="0">
                <a:effectLst/>
              </a:rPr>
              <a:t>Results of operations</a:t>
            </a:r>
            <a:endParaRPr lang="nb-NO" b="1"/>
          </a:p>
        </c:rich>
      </c:tx>
      <c:layout>
        <c:manualLayout>
          <c:xMode val="edge"/>
          <c:yMode val="edge"/>
          <c:x val="0.43382352941176472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29411764705885E-2"/>
          <c:y val="0.14949524442717099"/>
          <c:w val="0.65165441176470584"/>
          <c:h val="0.71111251403194842"/>
        </c:manualLayout>
      </c:layout>
      <c:lineChart>
        <c:grouping val="standard"/>
        <c:varyColors val="0"/>
        <c:ser>
          <c:idx val="0"/>
          <c:order val="0"/>
          <c:tx>
            <c:strRef>
              <c:f>'Results from operations'!$A$2</c:f>
              <c:strCache>
                <c:ptCount val="1"/>
                <c:pt idx="0">
                  <c:v>4SERVICE KANTINE 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operations'!$B$2:$Z$2</c:f>
              <c:numCache>
                <c:formatCode>#\ ##0.0</c:formatCode>
                <c:ptCount val="25"/>
                <c:pt idx="1">
                  <c:v>0.04</c:v>
                </c:pt>
                <c:pt idx="2">
                  <c:v>0.5</c:v>
                </c:pt>
                <c:pt idx="3">
                  <c:v>0.83</c:v>
                </c:pt>
                <c:pt idx="4">
                  <c:v>1.47</c:v>
                </c:pt>
                <c:pt idx="5">
                  <c:v>1.32</c:v>
                </c:pt>
                <c:pt idx="6">
                  <c:v>4.32</c:v>
                </c:pt>
                <c:pt idx="7">
                  <c:v>3.84</c:v>
                </c:pt>
                <c:pt idx="8">
                  <c:v>3.67</c:v>
                </c:pt>
                <c:pt idx="9">
                  <c:v>7.13</c:v>
                </c:pt>
                <c:pt idx="10">
                  <c:v>7.4</c:v>
                </c:pt>
                <c:pt idx="11">
                  <c:v>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B-4C2E-A90C-BC0E1FF7DD31}"/>
            </c:ext>
          </c:extLst>
        </c:ser>
        <c:ser>
          <c:idx val="1"/>
          <c:order val="1"/>
          <c:tx>
            <c:strRef>
              <c:f>'Results from operations'!$A$3</c:f>
              <c:strCache>
                <c:ptCount val="1"/>
                <c:pt idx="0">
                  <c:v>AB SOLUTIONS 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operations'!$B$3:$Z$3</c:f>
              <c:numCache>
                <c:formatCode>#\ ##0.0</c:formatCode>
                <c:ptCount val="25"/>
                <c:pt idx="1">
                  <c:v>-63.64</c:v>
                </c:pt>
                <c:pt idx="3">
                  <c:v>2.25</c:v>
                </c:pt>
                <c:pt idx="4">
                  <c:v>3.98</c:v>
                </c:pt>
                <c:pt idx="5">
                  <c:v>1.41</c:v>
                </c:pt>
                <c:pt idx="6">
                  <c:v>-2.25</c:v>
                </c:pt>
                <c:pt idx="7">
                  <c:v>-8.14</c:v>
                </c:pt>
                <c:pt idx="8">
                  <c:v>3.96</c:v>
                </c:pt>
                <c:pt idx="9">
                  <c:v>5.27</c:v>
                </c:pt>
                <c:pt idx="10">
                  <c:v>5.74</c:v>
                </c:pt>
                <c:pt idx="11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B-4C2E-A90C-BC0E1FF7DD31}"/>
            </c:ext>
          </c:extLst>
        </c:ser>
        <c:ser>
          <c:idx val="2"/>
          <c:order val="2"/>
          <c:tx>
            <c:strRef>
              <c:f>'Results from operations'!$A$4</c:f>
              <c:strCache>
                <c:ptCount val="1"/>
                <c:pt idx="0">
                  <c:v>ACCEPT SERVICE PARTNER 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operations'!$B$4:$Z$4</c:f>
              <c:numCache>
                <c:formatCode>#\ ##0.0</c:formatCode>
                <c:ptCount val="25"/>
                <c:pt idx="0">
                  <c:v>3.43</c:v>
                </c:pt>
                <c:pt idx="1">
                  <c:v>1.23</c:v>
                </c:pt>
                <c:pt idx="2">
                  <c:v>0.81</c:v>
                </c:pt>
                <c:pt idx="3">
                  <c:v>2.5099999999999998</c:v>
                </c:pt>
                <c:pt idx="4">
                  <c:v>1.29</c:v>
                </c:pt>
                <c:pt idx="5">
                  <c:v>6.15</c:v>
                </c:pt>
                <c:pt idx="6">
                  <c:v>3.51</c:v>
                </c:pt>
                <c:pt idx="7">
                  <c:v>3.73</c:v>
                </c:pt>
                <c:pt idx="8">
                  <c:v>6.83</c:v>
                </c:pt>
                <c:pt idx="9">
                  <c:v>10.220000000000001</c:v>
                </c:pt>
                <c:pt idx="10">
                  <c:v>13.68</c:v>
                </c:pt>
                <c:pt idx="11">
                  <c:v>12.55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1B-4C2E-A90C-BC0E1FF7DD31}"/>
            </c:ext>
          </c:extLst>
        </c:ser>
        <c:ser>
          <c:idx val="3"/>
          <c:order val="3"/>
          <c:tx>
            <c:strRef>
              <c:f>'Results from operations'!$A$5</c:f>
              <c:strCache>
                <c:ptCount val="1"/>
                <c:pt idx="0">
                  <c:v>ASC ØSTLANDSKE RENGJØRING AS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operations'!$B$5:$Z$5</c:f>
              <c:numCache>
                <c:formatCode>#\ ##0.0</c:formatCode>
                <c:ptCount val="25"/>
                <c:pt idx="0">
                  <c:v>7.34</c:v>
                </c:pt>
                <c:pt idx="1">
                  <c:v>1.65</c:v>
                </c:pt>
                <c:pt idx="2">
                  <c:v>4.6900000000000004</c:v>
                </c:pt>
                <c:pt idx="3">
                  <c:v>7.84</c:v>
                </c:pt>
                <c:pt idx="4">
                  <c:v>7.34</c:v>
                </c:pt>
                <c:pt idx="5">
                  <c:v>5.43</c:v>
                </c:pt>
                <c:pt idx="6">
                  <c:v>5.3</c:v>
                </c:pt>
                <c:pt idx="7">
                  <c:v>4.91</c:v>
                </c:pt>
                <c:pt idx="8">
                  <c:v>5.28</c:v>
                </c:pt>
                <c:pt idx="9">
                  <c:v>4.78</c:v>
                </c:pt>
                <c:pt idx="10">
                  <c:v>1.22</c:v>
                </c:pt>
                <c:pt idx="11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1B-4C2E-A90C-BC0E1FF7DD31}"/>
            </c:ext>
          </c:extLst>
        </c:ser>
        <c:ser>
          <c:idx val="4"/>
          <c:order val="4"/>
          <c:tx>
            <c:strRef>
              <c:f>'Results from operations'!$A$6</c:f>
              <c:strCache>
                <c:ptCount val="1"/>
                <c:pt idx="0">
                  <c:v>CAVERION NORGE AS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operations'!$B$6:$Z$6</c:f>
              <c:numCache>
                <c:formatCode>#\ ##0.0</c:formatCode>
                <c:ptCount val="25"/>
                <c:pt idx="0">
                  <c:v>3.7</c:v>
                </c:pt>
                <c:pt idx="1">
                  <c:v>5.14</c:v>
                </c:pt>
                <c:pt idx="2">
                  <c:v>6.29</c:v>
                </c:pt>
                <c:pt idx="3">
                  <c:v>5.75</c:v>
                </c:pt>
                <c:pt idx="4">
                  <c:v>4.34</c:v>
                </c:pt>
                <c:pt idx="5">
                  <c:v>3.98</c:v>
                </c:pt>
                <c:pt idx="6">
                  <c:v>1.53</c:v>
                </c:pt>
                <c:pt idx="7">
                  <c:v>-0.9</c:v>
                </c:pt>
                <c:pt idx="8">
                  <c:v>-3.51</c:v>
                </c:pt>
                <c:pt idx="9">
                  <c:v>0.99</c:v>
                </c:pt>
                <c:pt idx="10">
                  <c:v>-1.56</c:v>
                </c:pt>
                <c:pt idx="11">
                  <c:v>2.4900000000000002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1B-4C2E-A90C-BC0E1FF7DD31}"/>
            </c:ext>
          </c:extLst>
        </c:ser>
        <c:ser>
          <c:idx val="5"/>
          <c:order val="5"/>
          <c:tx>
            <c:strRef>
              <c:f>'Results from operations'!$A$7</c:f>
              <c:strCache>
                <c:ptCount val="1"/>
                <c:pt idx="0">
                  <c:v>COOR SERVICE MANAGEMENT AS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operations'!$B$7:$Z$7</c:f>
              <c:numCache>
                <c:formatCode>#\ ##0.0</c:formatCode>
                <c:ptCount val="25"/>
                <c:pt idx="0">
                  <c:v>5.57</c:v>
                </c:pt>
                <c:pt idx="1">
                  <c:v>6.36</c:v>
                </c:pt>
                <c:pt idx="2">
                  <c:v>3.17</c:v>
                </c:pt>
                <c:pt idx="3">
                  <c:v>1.71</c:v>
                </c:pt>
                <c:pt idx="4">
                  <c:v>4.7699999999999996</c:v>
                </c:pt>
                <c:pt idx="5">
                  <c:v>3.18</c:v>
                </c:pt>
                <c:pt idx="6">
                  <c:v>0.78</c:v>
                </c:pt>
                <c:pt idx="7">
                  <c:v>-2.4300000000000002</c:v>
                </c:pt>
                <c:pt idx="8">
                  <c:v>1.05</c:v>
                </c:pt>
                <c:pt idx="9">
                  <c:v>4.16</c:v>
                </c:pt>
                <c:pt idx="10">
                  <c:v>4.88</c:v>
                </c:pt>
                <c:pt idx="11">
                  <c:v>4.6399999999999997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1B-4C2E-A90C-BC0E1FF7DD31}"/>
            </c:ext>
          </c:extLst>
        </c:ser>
        <c:ser>
          <c:idx val="6"/>
          <c:order val="6"/>
          <c:tx>
            <c:strRef>
              <c:f>'Results from operations'!$A$8</c:f>
              <c:strCache>
                <c:ptCount val="1"/>
                <c:pt idx="0">
                  <c:v>ELITE SERVICE PARTNER AS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operations'!$B$8:$Z$8</c:f>
              <c:numCache>
                <c:formatCode>#\ ##0.0</c:formatCode>
                <c:ptCount val="25"/>
                <c:pt idx="0">
                  <c:v>2.5</c:v>
                </c:pt>
                <c:pt idx="1">
                  <c:v>3.79</c:v>
                </c:pt>
                <c:pt idx="2">
                  <c:v>4.8099999999999996</c:v>
                </c:pt>
                <c:pt idx="3">
                  <c:v>3.69</c:v>
                </c:pt>
                <c:pt idx="4">
                  <c:v>5.57</c:v>
                </c:pt>
                <c:pt idx="5">
                  <c:v>6.37</c:v>
                </c:pt>
                <c:pt idx="6">
                  <c:v>5.0599999999999996</c:v>
                </c:pt>
                <c:pt idx="7">
                  <c:v>4.92</c:v>
                </c:pt>
                <c:pt idx="8">
                  <c:v>5.23</c:v>
                </c:pt>
                <c:pt idx="9">
                  <c:v>4.67</c:v>
                </c:pt>
                <c:pt idx="10">
                  <c:v>4.71</c:v>
                </c:pt>
                <c:pt idx="11">
                  <c:v>4.55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1B-4C2E-A90C-BC0E1FF7DD31}"/>
            </c:ext>
          </c:extLst>
        </c:ser>
        <c:ser>
          <c:idx val="7"/>
          <c:order val="7"/>
          <c:tx>
            <c:strRef>
              <c:f>'Results from operations'!$A$9</c:f>
              <c:strCache>
                <c:ptCount val="1"/>
                <c:pt idx="0">
                  <c:v>ESS SUPPORT SERVICES AS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operations'!$B$9:$Z$9</c:f>
              <c:numCache>
                <c:formatCode>#\ ##0.0</c:formatCode>
                <c:ptCount val="25"/>
                <c:pt idx="0">
                  <c:v>6</c:v>
                </c:pt>
                <c:pt idx="1">
                  <c:v>8.3800000000000008</c:v>
                </c:pt>
                <c:pt idx="2">
                  <c:v>5.8</c:v>
                </c:pt>
                <c:pt idx="3">
                  <c:v>8.81</c:v>
                </c:pt>
                <c:pt idx="4">
                  <c:v>6.13</c:v>
                </c:pt>
                <c:pt idx="5">
                  <c:v>4.54</c:v>
                </c:pt>
                <c:pt idx="6">
                  <c:v>4.29</c:v>
                </c:pt>
                <c:pt idx="7">
                  <c:v>8.39</c:v>
                </c:pt>
                <c:pt idx="8">
                  <c:v>7.76</c:v>
                </c:pt>
                <c:pt idx="9">
                  <c:v>1.1000000000000001</c:v>
                </c:pt>
                <c:pt idx="10">
                  <c:v>-3.75</c:v>
                </c:pt>
                <c:pt idx="11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1B-4C2E-A90C-BC0E1FF7DD31}"/>
            </c:ext>
          </c:extLst>
        </c:ser>
        <c:ser>
          <c:idx val="8"/>
          <c:order val="8"/>
          <c:tx>
            <c:strRef>
              <c:f>'Results from operations'!$A$10</c:f>
              <c:strCache>
                <c:ptCount val="1"/>
                <c:pt idx="0">
                  <c:v>EUREST AS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operations'!$B$10:$Z$10</c:f>
              <c:numCache>
                <c:formatCode>#\ ##0.0</c:formatCode>
                <c:ptCount val="25"/>
                <c:pt idx="0">
                  <c:v>4.6900000000000004</c:v>
                </c:pt>
                <c:pt idx="1">
                  <c:v>4.7</c:v>
                </c:pt>
                <c:pt idx="2">
                  <c:v>4.45</c:v>
                </c:pt>
                <c:pt idx="3">
                  <c:v>6.71</c:v>
                </c:pt>
                <c:pt idx="4">
                  <c:v>5.73</c:v>
                </c:pt>
                <c:pt idx="5">
                  <c:v>7</c:v>
                </c:pt>
                <c:pt idx="6">
                  <c:v>5.54</c:v>
                </c:pt>
                <c:pt idx="7">
                  <c:v>5.78</c:v>
                </c:pt>
                <c:pt idx="8">
                  <c:v>4.43</c:v>
                </c:pt>
                <c:pt idx="9">
                  <c:v>3.04</c:v>
                </c:pt>
                <c:pt idx="10">
                  <c:v>5.0999999999999996</c:v>
                </c:pt>
                <c:pt idx="11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1B-4C2E-A90C-BC0E1FF7DD31}"/>
            </c:ext>
          </c:extLst>
        </c:ser>
        <c:ser>
          <c:idx val="9"/>
          <c:order val="9"/>
          <c:tx>
            <c:strRef>
              <c:f>'Results from operations'!$A$11</c:f>
              <c:strCache>
                <c:ptCount val="1"/>
                <c:pt idx="0">
                  <c:v>FAZER FOOD SERVICES AS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operations'!$B$11:$Z$11</c:f>
              <c:numCache>
                <c:formatCode>#\ ##0.0</c:formatCode>
                <c:ptCount val="25"/>
                <c:pt idx="0">
                  <c:v>3.83</c:v>
                </c:pt>
                <c:pt idx="1">
                  <c:v>4.83</c:v>
                </c:pt>
                <c:pt idx="2">
                  <c:v>6.09</c:v>
                </c:pt>
                <c:pt idx="3">
                  <c:v>8.98</c:v>
                </c:pt>
                <c:pt idx="4">
                  <c:v>5.2</c:v>
                </c:pt>
                <c:pt idx="5">
                  <c:v>7.88</c:v>
                </c:pt>
                <c:pt idx="6">
                  <c:v>10.72</c:v>
                </c:pt>
                <c:pt idx="7">
                  <c:v>10.4</c:v>
                </c:pt>
                <c:pt idx="8">
                  <c:v>9.07</c:v>
                </c:pt>
                <c:pt idx="9">
                  <c:v>1.94</c:v>
                </c:pt>
                <c:pt idx="10">
                  <c:v>2.4</c:v>
                </c:pt>
                <c:pt idx="11">
                  <c:v>-0.26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1B-4C2E-A90C-BC0E1FF7DD31}"/>
            </c:ext>
          </c:extLst>
        </c:ser>
        <c:ser>
          <c:idx val="10"/>
          <c:order val="10"/>
          <c:tx>
            <c:strRef>
              <c:f>'Results from operations'!$A$12</c:f>
              <c:strCache>
                <c:ptCount val="1"/>
                <c:pt idx="0">
                  <c:v>ISS FACILITY SERVICES AS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operations'!$B$12:$Z$12</c:f>
              <c:numCache>
                <c:formatCode>#\ ##0.0</c:formatCode>
                <c:ptCount val="25"/>
                <c:pt idx="0">
                  <c:v>5.35</c:v>
                </c:pt>
                <c:pt idx="1">
                  <c:v>5.14</c:v>
                </c:pt>
                <c:pt idx="2">
                  <c:v>3.26</c:v>
                </c:pt>
                <c:pt idx="3">
                  <c:v>5.3</c:v>
                </c:pt>
                <c:pt idx="4">
                  <c:v>6.45</c:v>
                </c:pt>
                <c:pt idx="5">
                  <c:v>2.79</c:v>
                </c:pt>
                <c:pt idx="6">
                  <c:v>3.48</c:v>
                </c:pt>
                <c:pt idx="7">
                  <c:v>4.67</c:v>
                </c:pt>
                <c:pt idx="8">
                  <c:v>3.99</c:v>
                </c:pt>
                <c:pt idx="9">
                  <c:v>5.79</c:v>
                </c:pt>
                <c:pt idx="10">
                  <c:v>5.38</c:v>
                </c:pt>
                <c:pt idx="11">
                  <c:v>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1B-4C2E-A90C-BC0E1FF7DD31}"/>
            </c:ext>
          </c:extLst>
        </c:ser>
        <c:ser>
          <c:idx val="11"/>
          <c:order val="11"/>
          <c:tx>
            <c:strRef>
              <c:f>'Results from operations'!$A$13</c:f>
              <c:strCache>
                <c:ptCount val="1"/>
                <c:pt idx="0">
                  <c:v>NOKAS AS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operations'!$B$13:$Z$13</c:f>
              <c:numCache>
                <c:formatCode>#\ ##0.0</c:formatCode>
                <c:ptCount val="25"/>
                <c:pt idx="0">
                  <c:v>2.3199999999999998</c:v>
                </c:pt>
                <c:pt idx="1">
                  <c:v>0.27</c:v>
                </c:pt>
                <c:pt idx="2">
                  <c:v>1.8</c:v>
                </c:pt>
                <c:pt idx="3">
                  <c:v>4.09</c:v>
                </c:pt>
                <c:pt idx="4">
                  <c:v>5.84</c:v>
                </c:pt>
                <c:pt idx="5">
                  <c:v>-0.28999999999999998</c:v>
                </c:pt>
                <c:pt idx="6">
                  <c:v>-0.08</c:v>
                </c:pt>
                <c:pt idx="7">
                  <c:v>-1.1499999999999999</c:v>
                </c:pt>
                <c:pt idx="8">
                  <c:v>0</c:v>
                </c:pt>
                <c:pt idx="9">
                  <c:v>-0.32</c:v>
                </c:pt>
                <c:pt idx="10">
                  <c:v>3.95</c:v>
                </c:pt>
                <c:pt idx="11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51B-4C2E-A90C-BC0E1FF7DD31}"/>
            </c:ext>
          </c:extLst>
        </c:ser>
        <c:ser>
          <c:idx val="12"/>
          <c:order val="12"/>
          <c:tx>
            <c:strRef>
              <c:f>'Results from operations'!$A$14</c:f>
              <c:strCache>
                <c:ptCount val="1"/>
                <c:pt idx="0">
                  <c:v>POLYGON AS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operations'!$B$14:$Z$14</c:f>
              <c:numCache>
                <c:formatCode>#\ ##0.0</c:formatCode>
                <c:ptCount val="25"/>
                <c:pt idx="0">
                  <c:v>3.39</c:v>
                </c:pt>
                <c:pt idx="1">
                  <c:v>3.85</c:v>
                </c:pt>
                <c:pt idx="2">
                  <c:v>2.97</c:v>
                </c:pt>
                <c:pt idx="3">
                  <c:v>1.66</c:v>
                </c:pt>
                <c:pt idx="4">
                  <c:v>3.33</c:v>
                </c:pt>
                <c:pt idx="5">
                  <c:v>5.07</c:v>
                </c:pt>
                <c:pt idx="6">
                  <c:v>6.36</c:v>
                </c:pt>
                <c:pt idx="7">
                  <c:v>1.1399999999999999</c:v>
                </c:pt>
                <c:pt idx="8">
                  <c:v>-1.1499999999999999</c:v>
                </c:pt>
                <c:pt idx="9">
                  <c:v>-1.54</c:v>
                </c:pt>
                <c:pt idx="10">
                  <c:v>3.38</c:v>
                </c:pt>
                <c:pt idx="11">
                  <c:v>-15.48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51B-4C2E-A90C-BC0E1FF7DD31}"/>
            </c:ext>
          </c:extLst>
        </c:ser>
        <c:ser>
          <c:idx val="13"/>
          <c:order val="13"/>
          <c:tx>
            <c:strRef>
              <c:f>'Results from operations'!$A$15</c:f>
              <c:strCache>
                <c:ptCount val="1"/>
                <c:pt idx="0">
                  <c:v>RESOLVE AS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operations'!$B$15:$Z$15</c:f>
              <c:numCache>
                <c:formatCode>#\ ##0.0</c:formatCode>
                <c:ptCount val="25"/>
                <c:pt idx="0">
                  <c:v>4.55</c:v>
                </c:pt>
                <c:pt idx="1">
                  <c:v>3.15</c:v>
                </c:pt>
                <c:pt idx="2">
                  <c:v>7.95</c:v>
                </c:pt>
                <c:pt idx="3">
                  <c:v>6.62</c:v>
                </c:pt>
                <c:pt idx="4">
                  <c:v>7.6</c:v>
                </c:pt>
                <c:pt idx="5">
                  <c:v>1.58</c:v>
                </c:pt>
                <c:pt idx="6">
                  <c:v>-1.77</c:v>
                </c:pt>
                <c:pt idx="7">
                  <c:v>-1.89</c:v>
                </c:pt>
                <c:pt idx="8">
                  <c:v>3.98</c:v>
                </c:pt>
                <c:pt idx="9">
                  <c:v>3.89</c:v>
                </c:pt>
                <c:pt idx="10">
                  <c:v>2.08</c:v>
                </c:pt>
                <c:pt idx="11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51B-4C2E-A90C-BC0E1FF7DD31}"/>
            </c:ext>
          </c:extLst>
        </c:ser>
        <c:ser>
          <c:idx val="14"/>
          <c:order val="14"/>
          <c:tx>
            <c:strRef>
              <c:f>'Results from operations'!$A$16</c:f>
              <c:strCache>
                <c:ptCount val="1"/>
                <c:pt idx="0">
                  <c:v>ROYAL RENHOLD 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operations'!$B$16:$Z$16</c:f>
              <c:numCache>
                <c:formatCode>#\ ##0.0</c:formatCode>
                <c:ptCount val="25"/>
                <c:pt idx="0">
                  <c:v>7.36</c:v>
                </c:pt>
                <c:pt idx="1">
                  <c:v>8.91</c:v>
                </c:pt>
                <c:pt idx="2">
                  <c:v>12.17</c:v>
                </c:pt>
                <c:pt idx="3">
                  <c:v>9.66</c:v>
                </c:pt>
                <c:pt idx="4">
                  <c:v>9.5299999999999994</c:v>
                </c:pt>
                <c:pt idx="5">
                  <c:v>6.88</c:v>
                </c:pt>
                <c:pt idx="6">
                  <c:v>6.98</c:v>
                </c:pt>
                <c:pt idx="7">
                  <c:v>7.72</c:v>
                </c:pt>
                <c:pt idx="8">
                  <c:v>7.77</c:v>
                </c:pt>
                <c:pt idx="9">
                  <c:v>7.94</c:v>
                </c:pt>
                <c:pt idx="10">
                  <c:v>6.46</c:v>
                </c:pt>
                <c:pt idx="11">
                  <c:v>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51B-4C2E-A90C-BC0E1FF7DD31}"/>
            </c:ext>
          </c:extLst>
        </c:ser>
        <c:ser>
          <c:idx val="15"/>
          <c:order val="15"/>
          <c:tx>
            <c:strRef>
              <c:f>'Results from operations'!$A$17</c:f>
              <c:strCache>
                <c:ptCount val="1"/>
                <c:pt idx="0">
                  <c:v>SECURITAS AS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operations'!$B$17:$Z$17</c:f>
              <c:numCache>
                <c:formatCode>#\ ##0.0</c:formatCode>
                <c:ptCount val="25"/>
                <c:pt idx="0">
                  <c:v>10.58</c:v>
                </c:pt>
                <c:pt idx="1">
                  <c:v>11.66</c:v>
                </c:pt>
                <c:pt idx="2">
                  <c:v>11.69</c:v>
                </c:pt>
                <c:pt idx="3">
                  <c:v>7.79</c:v>
                </c:pt>
                <c:pt idx="4">
                  <c:v>8.59</c:v>
                </c:pt>
                <c:pt idx="5">
                  <c:v>7.31</c:v>
                </c:pt>
                <c:pt idx="6">
                  <c:v>5.49</c:v>
                </c:pt>
                <c:pt idx="7">
                  <c:v>5.47</c:v>
                </c:pt>
                <c:pt idx="8">
                  <c:v>5.6</c:v>
                </c:pt>
                <c:pt idx="9">
                  <c:v>5.25</c:v>
                </c:pt>
                <c:pt idx="10">
                  <c:v>5.94</c:v>
                </c:pt>
                <c:pt idx="11">
                  <c:v>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51B-4C2E-A90C-BC0E1FF7DD31}"/>
            </c:ext>
          </c:extLst>
        </c:ser>
        <c:ser>
          <c:idx val="16"/>
          <c:order val="16"/>
          <c:tx>
            <c:strRef>
              <c:f>'Results from operations'!$A$18</c:f>
              <c:strCache>
                <c:ptCount val="1"/>
                <c:pt idx="0">
                  <c:v>SELECT SERVICE PARTNER 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operations'!$B$18:$Z$18</c:f>
              <c:numCache>
                <c:formatCode>#\ ##0.0</c:formatCode>
                <c:ptCount val="25"/>
                <c:pt idx="0">
                  <c:v>9.6</c:v>
                </c:pt>
                <c:pt idx="1">
                  <c:v>10.37</c:v>
                </c:pt>
                <c:pt idx="2">
                  <c:v>11.01</c:v>
                </c:pt>
                <c:pt idx="3">
                  <c:v>10.95</c:v>
                </c:pt>
                <c:pt idx="4">
                  <c:v>9.73</c:v>
                </c:pt>
                <c:pt idx="5">
                  <c:v>11.6</c:v>
                </c:pt>
                <c:pt idx="6">
                  <c:v>10.09</c:v>
                </c:pt>
                <c:pt idx="7">
                  <c:v>10.7</c:v>
                </c:pt>
                <c:pt idx="8">
                  <c:v>9.94</c:v>
                </c:pt>
                <c:pt idx="9">
                  <c:v>8.8800000000000008</c:v>
                </c:pt>
                <c:pt idx="10">
                  <c:v>8.0399999999999991</c:v>
                </c:pt>
                <c:pt idx="11">
                  <c:v>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51B-4C2E-A90C-BC0E1FF7DD31}"/>
            </c:ext>
          </c:extLst>
        </c:ser>
        <c:ser>
          <c:idx val="17"/>
          <c:order val="17"/>
          <c:tx>
            <c:strRef>
              <c:f>'Results from operations'!$A$19</c:f>
              <c:strCache>
                <c:ptCount val="1"/>
                <c:pt idx="0">
                  <c:v>SIO MAT OG DRIKKE AS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operations'!$B$19:$Z$19</c:f>
              <c:numCache>
                <c:formatCode>#\ ##0.0</c:formatCode>
                <c:ptCount val="25"/>
                <c:pt idx="0">
                  <c:v>2.4700000000000002</c:v>
                </c:pt>
                <c:pt idx="1">
                  <c:v>3.15</c:v>
                </c:pt>
                <c:pt idx="2">
                  <c:v>3.53</c:v>
                </c:pt>
                <c:pt idx="3">
                  <c:v>1.74</c:v>
                </c:pt>
                <c:pt idx="4">
                  <c:v>8.42</c:v>
                </c:pt>
                <c:pt idx="5">
                  <c:v>-1.1399999999999999</c:v>
                </c:pt>
                <c:pt idx="6">
                  <c:v>1.39</c:v>
                </c:pt>
                <c:pt idx="7">
                  <c:v>-1.01</c:v>
                </c:pt>
                <c:pt idx="8">
                  <c:v>1.39</c:v>
                </c:pt>
                <c:pt idx="9">
                  <c:v>-1.84</c:v>
                </c:pt>
                <c:pt idx="10">
                  <c:v>1.71</c:v>
                </c:pt>
                <c:pt idx="11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51B-4C2E-A90C-BC0E1FF7DD31}"/>
            </c:ext>
          </c:extLst>
        </c:ser>
        <c:ser>
          <c:idx val="18"/>
          <c:order val="18"/>
          <c:tx>
            <c:strRef>
              <c:f>'Results from operations'!$A$20</c:f>
              <c:strCache>
                <c:ptCount val="1"/>
                <c:pt idx="0">
                  <c:v>SODEXO AS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operations'!$B$20:$Z$20</c:f>
              <c:numCache>
                <c:formatCode>#\ ##0.0</c:formatCode>
                <c:ptCount val="25"/>
                <c:pt idx="0">
                  <c:v>5.23</c:v>
                </c:pt>
                <c:pt idx="1">
                  <c:v>4.97</c:v>
                </c:pt>
                <c:pt idx="2">
                  <c:v>3.68</c:v>
                </c:pt>
                <c:pt idx="3">
                  <c:v>2.76</c:v>
                </c:pt>
                <c:pt idx="4">
                  <c:v>2.4</c:v>
                </c:pt>
                <c:pt idx="5">
                  <c:v>1.9</c:v>
                </c:pt>
                <c:pt idx="6">
                  <c:v>0.06</c:v>
                </c:pt>
                <c:pt idx="7">
                  <c:v>0.27</c:v>
                </c:pt>
                <c:pt idx="8">
                  <c:v>0.17</c:v>
                </c:pt>
                <c:pt idx="9">
                  <c:v>0.33</c:v>
                </c:pt>
                <c:pt idx="10">
                  <c:v>3.96</c:v>
                </c:pt>
                <c:pt idx="11">
                  <c:v>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51B-4C2E-A90C-BC0E1FF7DD31}"/>
            </c:ext>
          </c:extLst>
        </c:ser>
        <c:ser>
          <c:idx val="19"/>
          <c:order val="19"/>
          <c:tx>
            <c:strRef>
              <c:f>'Results from operations'!$A$21</c:f>
              <c:strCache>
                <c:ptCount val="1"/>
                <c:pt idx="0">
                  <c:v>TOMAGRUPPEN AS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'Results from operations'!$B$1:$Z$1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'Results from operations'!$B$21:$Z$21</c:f>
              <c:numCache>
                <c:formatCode>#\ ##0.0</c:formatCode>
                <c:ptCount val="25"/>
                <c:pt idx="1">
                  <c:v>3.7</c:v>
                </c:pt>
                <c:pt idx="2">
                  <c:v>-0.75</c:v>
                </c:pt>
                <c:pt idx="3">
                  <c:v>2.42</c:v>
                </c:pt>
                <c:pt idx="4">
                  <c:v>-0.74</c:v>
                </c:pt>
                <c:pt idx="5">
                  <c:v>0.56999999999999995</c:v>
                </c:pt>
                <c:pt idx="6">
                  <c:v>1.8</c:v>
                </c:pt>
                <c:pt idx="7">
                  <c:v>2.52</c:v>
                </c:pt>
                <c:pt idx="8">
                  <c:v>3.66</c:v>
                </c:pt>
                <c:pt idx="9">
                  <c:v>1.71</c:v>
                </c:pt>
                <c:pt idx="10">
                  <c:v>-0.36</c:v>
                </c:pt>
                <c:pt idx="11">
                  <c:v>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51B-4C2E-A90C-BC0E1FF7D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389712"/>
        <c:axId val="1"/>
      </c:lineChart>
      <c:catAx>
        <c:axId val="176138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390625"/>
              <c:y val="0.92323423208462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%</a:t>
                </a:r>
              </a:p>
            </c:rich>
          </c:tx>
          <c:layout>
            <c:manualLayout>
              <c:xMode val="edge"/>
              <c:yMode val="edge"/>
              <c:x val="1.4705882352941176E-2"/>
              <c:y val="0.4909101513825923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61389712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"/>
          <c:y val="0.12323253532702351"/>
          <c:w val="0.24264705882352944"/>
          <c:h val="0.85050674726265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Egenkapitalandel/</a:t>
            </a:r>
            <a:r>
              <a:rPr lang="nb-NO" sz="1200" b="1" i="0" u="none" strike="noStrike" baseline="0"/>
              <a:t>Equity ratio</a:t>
            </a:r>
            <a:endParaRPr lang="nb-NO"/>
          </a:p>
        </c:rich>
      </c:tx>
      <c:layout>
        <c:manualLayout>
          <c:xMode val="edge"/>
          <c:yMode val="edge"/>
          <c:x val="0.43709864090680123"/>
          <c:y val="3.0364372469635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90897963026895E-2"/>
          <c:y val="0.14979757085020243"/>
          <c:w val="0.63544593255525117"/>
          <c:h val="0.71052631578947367"/>
        </c:manualLayout>
      </c:layout>
      <c:lineChart>
        <c:grouping val="standard"/>
        <c:varyColors val="0"/>
        <c:ser>
          <c:idx val="0"/>
          <c:order val="0"/>
          <c:tx>
            <c:strRef>
              <c:f>'Equity ratio'!$A$2</c:f>
              <c:strCache>
                <c:ptCount val="1"/>
                <c:pt idx="0">
                  <c:v>4SERVICE KANTINE 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ratio'!$B$2:$Z$2</c:f>
              <c:numCache>
                <c:formatCode>#\ ##0.0</c:formatCode>
                <c:ptCount val="25"/>
                <c:pt idx="0">
                  <c:v>100</c:v>
                </c:pt>
                <c:pt idx="1">
                  <c:v>3.64</c:v>
                </c:pt>
                <c:pt idx="2">
                  <c:v>4.1900000000000004</c:v>
                </c:pt>
                <c:pt idx="3">
                  <c:v>6.47</c:v>
                </c:pt>
                <c:pt idx="4">
                  <c:v>-18.670000000000002</c:v>
                </c:pt>
                <c:pt idx="5">
                  <c:v>-8.81</c:v>
                </c:pt>
                <c:pt idx="6">
                  <c:v>9.39</c:v>
                </c:pt>
                <c:pt idx="7">
                  <c:v>10.02</c:v>
                </c:pt>
                <c:pt idx="8">
                  <c:v>10.82</c:v>
                </c:pt>
                <c:pt idx="9">
                  <c:v>11.01</c:v>
                </c:pt>
                <c:pt idx="10">
                  <c:v>31.35</c:v>
                </c:pt>
                <c:pt idx="11">
                  <c:v>16.62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92-44BB-9DB5-4AC1B002EEAB}"/>
            </c:ext>
          </c:extLst>
        </c:ser>
        <c:ser>
          <c:idx val="1"/>
          <c:order val="1"/>
          <c:tx>
            <c:strRef>
              <c:f>'Equity ratio'!$A$3</c:f>
              <c:strCache>
                <c:ptCount val="1"/>
                <c:pt idx="0">
                  <c:v>AB SOLUTIONS 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ratio'!$B$3:$Z$3</c:f>
              <c:numCache>
                <c:formatCode>#\ ##0.0</c:formatCode>
                <c:ptCount val="25"/>
                <c:pt idx="0">
                  <c:v>27.12</c:v>
                </c:pt>
                <c:pt idx="1">
                  <c:v>-1450</c:v>
                </c:pt>
                <c:pt idx="2">
                  <c:v>-1400</c:v>
                </c:pt>
                <c:pt idx="3">
                  <c:v>-2.37</c:v>
                </c:pt>
                <c:pt idx="4">
                  <c:v>-2.8</c:v>
                </c:pt>
                <c:pt idx="5">
                  <c:v>-2.33</c:v>
                </c:pt>
                <c:pt idx="6">
                  <c:v>-12.45</c:v>
                </c:pt>
                <c:pt idx="7">
                  <c:v>-50.29</c:v>
                </c:pt>
                <c:pt idx="8">
                  <c:v>-45.59</c:v>
                </c:pt>
                <c:pt idx="9">
                  <c:v>-44.65</c:v>
                </c:pt>
                <c:pt idx="10">
                  <c:v>-33.369999999999997</c:v>
                </c:pt>
                <c:pt idx="11">
                  <c:v>-21.86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2-44BB-9DB5-4AC1B002EEAB}"/>
            </c:ext>
          </c:extLst>
        </c:ser>
        <c:ser>
          <c:idx val="2"/>
          <c:order val="2"/>
          <c:tx>
            <c:strRef>
              <c:f>'Equity ratio'!$A$4</c:f>
              <c:strCache>
                <c:ptCount val="1"/>
                <c:pt idx="0">
                  <c:v>ACCEPT SERVICE PARTNER 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ratio'!$B$4:$Z$4</c:f>
              <c:numCache>
                <c:formatCode>#\ ##0.0</c:formatCode>
                <c:ptCount val="25"/>
                <c:pt idx="0">
                  <c:v>19.29</c:v>
                </c:pt>
                <c:pt idx="1">
                  <c:v>16.2</c:v>
                </c:pt>
                <c:pt idx="2">
                  <c:v>11.14</c:v>
                </c:pt>
                <c:pt idx="3">
                  <c:v>13.73</c:v>
                </c:pt>
                <c:pt idx="4">
                  <c:v>11.79</c:v>
                </c:pt>
                <c:pt idx="5">
                  <c:v>19.21</c:v>
                </c:pt>
                <c:pt idx="6">
                  <c:v>19.77</c:v>
                </c:pt>
                <c:pt idx="7">
                  <c:v>17.22</c:v>
                </c:pt>
                <c:pt idx="8">
                  <c:v>22.21</c:v>
                </c:pt>
                <c:pt idx="9">
                  <c:v>31.88</c:v>
                </c:pt>
                <c:pt idx="10">
                  <c:v>38.32</c:v>
                </c:pt>
                <c:pt idx="11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92-44BB-9DB5-4AC1B002EEAB}"/>
            </c:ext>
          </c:extLst>
        </c:ser>
        <c:ser>
          <c:idx val="3"/>
          <c:order val="3"/>
          <c:tx>
            <c:strRef>
              <c:f>'Equity ratio'!$A$5</c:f>
              <c:strCache>
                <c:ptCount val="1"/>
                <c:pt idx="0">
                  <c:v>ASC ØSTLANDSKE RENGJØRING AS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ratio'!$B$5:$Z$5</c:f>
              <c:numCache>
                <c:formatCode>#\ ##0.0</c:formatCode>
                <c:ptCount val="25"/>
                <c:pt idx="0">
                  <c:v>13.62</c:v>
                </c:pt>
                <c:pt idx="1">
                  <c:v>11.91</c:v>
                </c:pt>
                <c:pt idx="2">
                  <c:v>12.78</c:v>
                </c:pt>
                <c:pt idx="3">
                  <c:v>18.48</c:v>
                </c:pt>
                <c:pt idx="4">
                  <c:v>22.61</c:v>
                </c:pt>
                <c:pt idx="5">
                  <c:v>20.81</c:v>
                </c:pt>
                <c:pt idx="6">
                  <c:v>19.73</c:v>
                </c:pt>
                <c:pt idx="7">
                  <c:v>19.95</c:v>
                </c:pt>
                <c:pt idx="8">
                  <c:v>20.59</c:v>
                </c:pt>
                <c:pt idx="9">
                  <c:v>20.76</c:v>
                </c:pt>
                <c:pt idx="10">
                  <c:v>21.85</c:v>
                </c:pt>
                <c:pt idx="11">
                  <c:v>28.71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92-44BB-9DB5-4AC1B002EEAB}"/>
            </c:ext>
          </c:extLst>
        </c:ser>
        <c:ser>
          <c:idx val="4"/>
          <c:order val="4"/>
          <c:tx>
            <c:strRef>
              <c:f>'Equity ratio'!$A$6</c:f>
              <c:strCache>
                <c:ptCount val="1"/>
                <c:pt idx="0">
                  <c:v>CAVERION NORGE AS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ratio'!$B$6:$Z$6</c:f>
              <c:numCache>
                <c:formatCode>#\ ##0.0</c:formatCode>
                <c:ptCount val="25"/>
                <c:pt idx="0">
                  <c:v>27.05</c:v>
                </c:pt>
                <c:pt idx="1">
                  <c:v>30.61</c:v>
                </c:pt>
                <c:pt idx="2">
                  <c:v>27.89</c:v>
                </c:pt>
                <c:pt idx="3">
                  <c:v>29.83</c:v>
                </c:pt>
                <c:pt idx="4">
                  <c:v>30.66</c:v>
                </c:pt>
                <c:pt idx="5">
                  <c:v>30.36</c:v>
                </c:pt>
                <c:pt idx="6">
                  <c:v>20.65</c:v>
                </c:pt>
                <c:pt idx="7">
                  <c:v>20.92</c:v>
                </c:pt>
                <c:pt idx="8">
                  <c:v>16.41</c:v>
                </c:pt>
                <c:pt idx="9">
                  <c:v>18.93</c:v>
                </c:pt>
                <c:pt idx="10">
                  <c:v>14.62</c:v>
                </c:pt>
                <c:pt idx="11">
                  <c:v>18.559999999999999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92-44BB-9DB5-4AC1B002EEAB}"/>
            </c:ext>
          </c:extLst>
        </c:ser>
        <c:ser>
          <c:idx val="5"/>
          <c:order val="5"/>
          <c:tx>
            <c:strRef>
              <c:f>'Equity ratio'!$A$7</c:f>
              <c:strCache>
                <c:ptCount val="1"/>
                <c:pt idx="0">
                  <c:v>COOR SERVICE MANAGEMENT AS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ratio'!$B$7:$Z$7</c:f>
              <c:numCache>
                <c:formatCode>#\ ##0.0</c:formatCode>
                <c:ptCount val="25"/>
                <c:pt idx="0">
                  <c:v>34.119999999999997</c:v>
                </c:pt>
                <c:pt idx="1">
                  <c:v>34.67</c:v>
                </c:pt>
                <c:pt idx="2">
                  <c:v>32.58</c:v>
                </c:pt>
                <c:pt idx="3">
                  <c:v>20.18</c:v>
                </c:pt>
                <c:pt idx="4">
                  <c:v>31.35</c:v>
                </c:pt>
                <c:pt idx="5">
                  <c:v>34.89</c:v>
                </c:pt>
                <c:pt idx="6">
                  <c:v>-24.64</c:v>
                </c:pt>
                <c:pt idx="7">
                  <c:v>24.19</c:v>
                </c:pt>
                <c:pt idx="8">
                  <c:v>13.31</c:v>
                </c:pt>
                <c:pt idx="9">
                  <c:v>19.3</c:v>
                </c:pt>
                <c:pt idx="10">
                  <c:v>25.59</c:v>
                </c:pt>
                <c:pt idx="11">
                  <c:v>18.64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92-44BB-9DB5-4AC1B002EEAB}"/>
            </c:ext>
          </c:extLst>
        </c:ser>
        <c:ser>
          <c:idx val="6"/>
          <c:order val="6"/>
          <c:tx>
            <c:strRef>
              <c:f>'Equity ratio'!$A$8</c:f>
              <c:strCache>
                <c:ptCount val="1"/>
                <c:pt idx="0">
                  <c:v>ELITE SERVICE PARTNER AS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ratio'!$B$8:$Z$8</c:f>
              <c:numCache>
                <c:formatCode>#\ ##0.0</c:formatCode>
                <c:ptCount val="25"/>
                <c:pt idx="0">
                  <c:v>19.89</c:v>
                </c:pt>
                <c:pt idx="1">
                  <c:v>20.22</c:v>
                </c:pt>
                <c:pt idx="2">
                  <c:v>23.76</c:v>
                </c:pt>
                <c:pt idx="3">
                  <c:v>23.63</c:v>
                </c:pt>
                <c:pt idx="4">
                  <c:v>26.72</c:v>
                </c:pt>
                <c:pt idx="5">
                  <c:v>28.33</c:v>
                </c:pt>
                <c:pt idx="6">
                  <c:v>30.74</c:v>
                </c:pt>
                <c:pt idx="7">
                  <c:v>33.39</c:v>
                </c:pt>
                <c:pt idx="8">
                  <c:v>35.450000000000003</c:v>
                </c:pt>
                <c:pt idx="9">
                  <c:v>35.39</c:v>
                </c:pt>
                <c:pt idx="10">
                  <c:v>35.08</c:v>
                </c:pt>
                <c:pt idx="11">
                  <c:v>37.21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92-44BB-9DB5-4AC1B002EEAB}"/>
            </c:ext>
          </c:extLst>
        </c:ser>
        <c:ser>
          <c:idx val="7"/>
          <c:order val="7"/>
          <c:tx>
            <c:strRef>
              <c:f>'Equity ratio'!$A$9</c:f>
              <c:strCache>
                <c:ptCount val="1"/>
                <c:pt idx="0">
                  <c:v>ESS SUPPORT SERVICES AS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ratio'!$B$9:$Z$9</c:f>
              <c:numCache>
                <c:formatCode>#\ ##0.0</c:formatCode>
                <c:ptCount val="25"/>
                <c:pt idx="0">
                  <c:v>10.02</c:v>
                </c:pt>
                <c:pt idx="1">
                  <c:v>10</c:v>
                </c:pt>
                <c:pt idx="2">
                  <c:v>10.01</c:v>
                </c:pt>
                <c:pt idx="3">
                  <c:v>13.37</c:v>
                </c:pt>
                <c:pt idx="4">
                  <c:v>14.45</c:v>
                </c:pt>
                <c:pt idx="5">
                  <c:v>15.36</c:v>
                </c:pt>
                <c:pt idx="6">
                  <c:v>23.14</c:v>
                </c:pt>
                <c:pt idx="7">
                  <c:v>37.71</c:v>
                </c:pt>
                <c:pt idx="8">
                  <c:v>47.88</c:v>
                </c:pt>
                <c:pt idx="9">
                  <c:v>58.82</c:v>
                </c:pt>
                <c:pt idx="10">
                  <c:v>65.349999999999994</c:v>
                </c:pt>
                <c:pt idx="11">
                  <c:v>71.34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92-44BB-9DB5-4AC1B002EEAB}"/>
            </c:ext>
          </c:extLst>
        </c:ser>
        <c:ser>
          <c:idx val="8"/>
          <c:order val="8"/>
          <c:tx>
            <c:strRef>
              <c:f>'Equity ratio'!$A$10</c:f>
              <c:strCache>
                <c:ptCount val="1"/>
                <c:pt idx="0">
                  <c:v>EUREST AS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ratio'!$B$10:$Z$10</c:f>
              <c:numCache>
                <c:formatCode>#\ ##0.0</c:formatCode>
                <c:ptCount val="25"/>
                <c:pt idx="0">
                  <c:v>10.64</c:v>
                </c:pt>
                <c:pt idx="1">
                  <c:v>10.57</c:v>
                </c:pt>
                <c:pt idx="2">
                  <c:v>10.56</c:v>
                </c:pt>
                <c:pt idx="3">
                  <c:v>10.34</c:v>
                </c:pt>
                <c:pt idx="4">
                  <c:v>10.37</c:v>
                </c:pt>
                <c:pt idx="5">
                  <c:v>10.54</c:v>
                </c:pt>
                <c:pt idx="6">
                  <c:v>21.73</c:v>
                </c:pt>
                <c:pt idx="7">
                  <c:v>29.76</c:v>
                </c:pt>
                <c:pt idx="8">
                  <c:v>36.409999999999997</c:v>
                </c:pt>
                <c:pt idx="9">
                  <c:v>39.24</c:v>
                </c:pt>
                <c:pt idx="10">
                  <c:v>32.93</c:v>
                </c:pt>
                <c:pt idx="11">
                  <c:v>41.77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92-44BB-9DB5-4AC1B002EEAB}"/>
            </c:ext>
          </c:extLst>
        </c:ser>
        <c:ser>
          <c:idx val="9"/>
          <c:order val="9"/>
          <c:tx>
            <c:strRef>
              <c:f>'Equity ratio'!$A$11</c:f>
              <c:strCache>
                <c:ptCount val="1"/>
                <c:pt idx="0">
                  <c:v>FAZER FOOD SERVICES AS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ratio'!$B$11:$Z$11</c:f>
              <c:numCache>
                <c:formatCode>#\ ##0.0</c:formatCode>
                <c:ptCount val="25"/>
                <c:pt idx="0">
                  <c:v>18.8</c:v>
                </c:pt>
                <c:pt idx="1">
                  <c:v>19.55</c:v>
                </c:pt>
                <c:pt idx="2">
                  <c:v>26.11</c:v>
                </c:pt>
                <c:pt idx="3">
                  <c:v>42.97</c:v>
                </c:pt>
                <c:pt idx="4">
                  <c:v>22.79</c:v>
                </c:pt>
                <c:pt idx="5">
                  <c:v>32.880000000000003</c:v>
                </c:pt>
                <c:pt idx="6">
                  <c:v>40.96</c:v>
                </c:pt>
                <c:pt idx="7">
                  <c:v>14.75</c:v>
                </c:pt>
                <c:pt idx="8">
                  <c:v>19.940000000000001</c:v>
                </c:pt>
                <c:pt idx="9">
                  <c:v>11.86</c:v>
                </c:pt>
                <c:pt idx="10">
                  <c:v>13.06</c:v>
                </c:pt>
                <c:pt idx="11">
                  <c:v>8.32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92-44BB-9DB5-4AC1B002EEAB}"/>
            </c:ext>
          </c:extLst>
        </c:ser>
        <c:ser>
          <c:idx val="10"/>
          <c:order val="10"/>
          <c:tx>
            <c:strRef>
              <c:f>'Equity ratio'!$A$12</c:f>
              <c:strCache>
                <c:ptCount val="1"/>
                <c:pt idx="0">
                  <c:v>ISS FACILITY SERVICES AS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ratio'!$B$12:$Z$12</c:f>
              <c:numCache>
                <c:formatCode>#\ ##0.0</c:formatCode>
                <c:ptCount val="25"/>
                <c:pt idx="0">
                  <c:v>22.34</c:v>
                </c:pt>
                <c:pt idx="1">
                  <c:v>23.76</c:v>
                </c:pt>
                <c:pt idx="2">
                  <c:v>27.71</c:v>
                </c:pt>
                <c:pt idx="3">
                  <c:v>27.83</c:v>
                </c:pt>
                <c:pt idx="4">
                  <c:v>27.88</c:v>
                </c:pt>
                <c:pt idx="5">
                  <c:v>24.47</c:v>
                </c:pt>
                <c:pt idx="6">
                  <c:v>26.38</c:v>
                </c:pt>
                <c:pt idx="7">
                  <c:v>25.27</c:v>
                </c:pt>
                <c:pt idx="8">
                  <c:v>23.4</c:v>
                </c:pt>
                <c:pt idx="9">
                  <c:v>31.86</c:v>
                </c:pt>
                <c:pt idx="10">
                  <c:v>28.9</c:v>
                </c:pt>
                <c:pt idx="11">
                  <c:v>29.97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92-44BB-9DB5-4AC1B002EEAB}"/>
            </c:ext>
          </c:extLst>
        </c:ser>
        <c:ser>
          <c:idx val="11"/>
          <c:order val="11"/>
          <c:tx>
            <c:strRef>
              <c:f>'Equity ratio'!$A$13</c:f>
              <c:strCache>
                <c:ptCount val="1"/>
                <c:pt idx="0">
                  <c:v>NOKAS AS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ratio'!$B$13:$Z$13</c:f>
              <c:numCache>
                <c:formatCode>#\ ##0.0</c:formatCode>
                <c:ptCount val="25"/>
                <c:pt idx="0">
                  <c:v>25.75</c:v>
                </c:pt>
                <c:pt idx="1">
                  <c:v>7.9</c:v>
                </c:pt>
                <c:pt idx="2">
                  <c:v>9.43</c:v>
                </c:pt>
                <c:pt idx="3">
                  <c:v>10.51</c:v>
                </c:pt>
                <c:pt idx="4">
                  <c:v>22</c:v>
                </c:pt>
                <c:pt idx="5">
                  <c:v>17.75</c:v>
                </c:pt>
                <c:pt idx="6">
                  <c:v>16.23</c:v>
                </c:pt>
                <c:pt idx="7">
                  <c:v>7.18</c:v>
                </c:pt>
                <c:pt idx="8">
                  <c:v>10.24</c:v>
                </c:pt>
                <c:pt idx="9">
                  <c:v>7.27</c:v>
                </c:pt>
                <c:pt idx="10">
                  <c:v>11.35</c:v>
                </c:pt>
                <c:pt idx="11">
                  <c:v>10.53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A92-44BB-9DB5-4AC1B002EEAB}"/>
            </c:ext>
          </c:extLst>
        </c:ser>
        <c:ser>
          <c:idx val="12"/>
          <c:order val="12"/>
          <c:tx>
            <c:strRef>
              <c:f>'Equity ratio'!$A$14</c:f>
              <c:strCache>
                <c:ptCount val="1"/>
                <c:pt idx="0">
                  <c:v>POLYGON AS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ratio'!$B$14:$Z$14</c:f>
              <c:numCache>
                <c:formatCode>#\ ##0.0</c:formatCode>
                <c:ptCount val="25"/>
                <c:pt idx="0">
                  <c:v>39.159999999999997</c:v>
                </c:pt>
                <c:pt idx="1">
                  <c:v>19.95</c:v>
                </c:pt>
                <c:pt idx="2">
                  <c:v>23.3</c:v>
                </c:pt>
                <c:pt idx="3">
                  <c:v>21.42</c:v>
                </c:pt>
                <c:pt idx="4">
                  <c:v>34.049999999999997</c:v>
                </c:pt>
                <c:pt idx="5">
                  <c:v>21.17</c:v>
                </c:pt>
                <c:pt idx="6">
                  <c:v>27.4</c:v>
                </c:pt>
                <c:pt idx="7">
                  <c:v>41.09</c:v>
                </c:pt>
                <c:pt idx="8">
                  <c:v>20.39</c:v>
                </c:pt>
                <c:pt idx="9">
                  <c:v>19.399999999999999</c:v>
                </c:pt>
                <c:pt idx="10">
                  <c:v>24.15</c:v>
                </c:pt>
                <c:pt idx="11">
                  <c:v>-0.39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A92-44BB-9DB5-4AC1B002EEAB}"/>
            </c:ext>
          </c:extLst>
        </c:ser>
        <c:ser>
          <c:idx val="13"/>
          <c:order val="13"/>
          <c:tx>
            <c:strRef>
              <c:f>'Equity ratio'!$A$15</c:f>
              <c:strCache>
                <c:ptCount val="1"/>
                <c:pt idx="0">
                  <c:v>RESOLVE AS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ratio'!$B$15:$Z$15</c:f>
              <c:numCache>
                <c:formatCode>#\ ##0.0</c:formatCode>
                <c:ptCount val="25"/>
                <c:pt idx="0">
                  <c:v>10.02</c:v>
                </c:pt>
                <c:pt idx="1">
                  <c:v>12.5</c:v>
                </c:pt>
                <c:pt idx="2">
                  <c:v>20.99</c:v>
                </c:pt>
                <c:pt idx="3">
                  <c:v>30.78</c:v>
                </c:pt>
                <c:pt idx="4">
                  <c:v>32.78</c:v>
                </c:pt>
                <c:pt idx="5">
                  <c:v>35.82</c:v>
                </c:pt>
                <c:pt idx="6">
                  <c:v>43.28</c:v>
                </c:pt>
                <c:pt idx="7">
                  <c:v>40.590000000000003</c:v>
                </c:pt>
                <c:pt idx="8">
                  <c:v>40.74</c:v>
                </c:pt>
                <c:pt idx="9">
                  <c:v>26.84</c:v>
                </c:pt>
                <c:pt idx="10">
                  <c:v>33.9</c:v>
                </c:pt>
                <c:pt idx="11">
                  <c:v>29.34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92-44BB-9DB5-4AC1B002EEAB}"/>
            </c:ext>
          </c:extLst>
        </c:ser>
        <c:ser>
          <c:idx val="14"/>
          <c:order val="14"/>
          <c:tx>
            <c:strRef>
              <c:f>'Equity ratio'!$A$16</c:f>
              <c:strCache>
                <c:ptCount val="1"/>
                <c:pt idx="0">
                  <c:v>ROYAL RENHOLD 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ratio'!$B$16:$Z$16</c:f>
              <c:numCache>
                <c:formatCode>#\ ##0.0</c:formatCode>
                <c:ptCount val="25"/>
                <c:pt idx="0">
                  <c:v>20.73</c:v>
                </c:pt>
                <c:pt idx="1">
                  <c:v>21.17</c:v>
                </c:pt>
                <c:pt idx="2">
                  <c:v>29.2</c:v>
                </c:pt>
                <c:pt idx="3">
                  <c:v>32.200000000000003</c:v>
                </c:pt>
                <c:pt idx="4">
                  <c:v>36.49</c:v>
                </c:pt>
                <c:pt idx="5">
                  <c:v>39.72</c:v>
                </c:pt>
                <c:pt idx="6">
                  <c:v>38.04</c:v>
                </c:pt>
                <c:pt idx="7">
                  <c:v>27.99</c:v>
                </c:pt>
                <c:pt idx="8">
                  <c:v>36.21</c:v>
                </c:pt>
                <c:pt idx="9">
                  <c:v>41.04</c:v>
                </c:pt>
                <c:pt idx="10">
                  <c:v>23.88</c:v>
                </c:pt>
                <c:pt idx="11">
                  <c:v>17.95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A92-44BB-9DB5-4AC1B002EEAB}"/>
            </c:ext>
          </c:extLst>
        </c:ser>
        <c:ser>
          <c:idx val="15"/>
          <c:order val="15"/>
          <c:tx>
            <c:strRef>
              <c:f>'Equity ratio'!$A$17</c:f>
              <c:strCache>
                <c:ptCount val="1"/>
                <c:pt idx="0">
                  <c:v>SECURITAS AS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ratio'!$B$17:$Z$17</c:f>
              <c:numCache>
                <c:formatCode>#\ ##0.0</c:formatCode>
                <c:ptCount val="25"/>
                <c:pt idx="0">
                  <c:v>5.83</c:v>
                </c:pt>
                <c:pt idx="1">
                  <c:v>8.85</c:v>
                </c:pt>
                <c:pt idx="2">
                  <c:v>10.53</c:v>
                </c:pt>
                <c:pt idx="3">
                  <c:v>14.58</c:v>
                </c:pt>
                <c:pt idx="4">
                  <c:v>12.22</c:v>
                </c:pt>
                <c:pt idx="5">
                  <c:v>11.66</c:v>
                </c:pt>
                <c:pt idx="6">
                  <c:v>10.44</c:v>
                </c:pt>
                <c:pt idx="7">
                  <c:v>16.95</c:v>
                </c:pt>
                <c:pt idx="8">
                  <c:v>16.170000000000002</c:v>
                </c:pt>
                <c:pt idx="9">
                  <c:v>13.61</c:v>
                </c:pt>
                <c:pt idx="10">
                  <c:v>16.78</c:v>
                </c:pt>
                <c:pt idx="11">
                  <c:v>14.68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A92-44BB-9DB5-4AC1B002EEAB}"/>
            </c:ext>
          </c:extLst>
        </c:ser>
        <c:ser>
          <c:idx val="16"/>
          <c:order val="16"/>
          <c:tx>
            <c:strRef>
              <c:f>'Equity ratio'!$A$18</c:f>
              <c:strCache>
                <c:ptCount val="1"/>
                <c:pt idx="0">
                  <c:v>SELECT SERVICE PARTNER 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ratio'!$B$18:$Z$18</c:f>
              <c:numCache>
                <c:formatCode>#\ ##0.0</c:formatCode>
                <c:ptCount val="25"/>
                <c:pt idx="0">
                  <c:v>24.17</c:v>
                </c:pt>
                <c:pt idx="1">
                  <c:v>17.95</c:v>
                </c:pt>
                <c:pt idx="2">
                  <c:v>11.53</c:v>
                </c:pt>
                <c:pt idx="3">
                  <c:v>10.01</c:v>
                </c:pt>
                <c:pt idx="4">
                  <c:v>10</c:v>
                </c:pt>
                <c:pt idx="5">
                  <c:v>10.02</c:v>
                </c:pt>
                <c:pt idx="6">
                  <c:v>10</c:v>
                </c:pt>
                <c:pt idx="7">
                  <c:v>8.84</c:v>
                </c:pt>
                <c:pt idx="8">
                  <c:v>10.31</c:v>
                </c:pt>
                <c:pt idx="9">
                  <c:v>9.42</c:v>
                </c:pt>
                <c:pt idx="10">
                  <c:v>4.46</c:v>
                </c:pt>
                <c:pt idx="11">
                  <c:v>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A92-44BB-9DB5-4AC1B002EEAB}"/>
            </c:ext>
          </c:extLst>
        </c:ser>
        <c:ser>
          <c:idx val="17"/>
          <c:order val="17"/>
          <c:tx>
            <c:strRef>
              <c:f>'Equity ratio'!$A$19</c:f>
              <c:strCache>
                <c:ptCount val="1"/>
                <c:pt idx="0">
                  <c:v>SIO MAT OG DRIKKE AS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ratio'!$B$19:$Z$19</c:f>
              <c:numCache>
                <c:formatCode>#\ ##0.0</c:formatCode>
                <c:ptCount val="25"/>
                <c:pt idx="0">
                  <c:v>23.8</c:v>
                </c:pt>
                <c:pt idx="1">
                  <c:v>23.44</c:v>
                </c:pt>
                <c:pt idx="2">
                  <c:v>28.72</c:v>
                </c:pt>
                <c:pt idx="3">
                  <c:v>27.98</c:v>
                </c:pt>
                <c:pt idx="4">
                  <c:v>45.47</c:v>
                </c:pt>
                <c:pt idx="5">
                  <c:v>37.67</c:v>
                </c:pt>
                <c:pt idx="6">
                  <c:v>11</c:v>
                </c:pt>
                <c:pt idx="7">
                  <c:v>7.27</c:v>
                </c:pt>
                <c:pt idx="8">
                  <c:v>7.72</c:v>
                </c:pt>
                <c:pt idx="9">
                  <c:v>-1.6</c:v>
                </c:pt>
                <c:pt idx="10">
                  <c:v>6.74</c:v>
                </c:pt>
                <c:pt idx="11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A92-44BB-9DB5-4AC1B002EEAB}"/>
            </c:ext>
          </c:extLst>
        </c:ser>
        <c:ser>
          <c:idx val="18"/>
          <c:order val="18"/>
          <c:tx>
            <c:strRef>
              <c:f>'Equity ratio'!$A$20</c:f>
              <c:strCache>
                <c:ptCount val="1"/>
                <c:pt idx="0">
                  <c:v>SODEXO AS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ratio'!$B$20:$Z$20</c:f>
              <c:numCache>
                <c:formatCode>#\ ##0.0</c:formatCode>
                <c:ptCount val="25"/>
                <c:pt idx="0">
                  <c:v>10</c:v>
                </c:pt>
                <c:pt idx="1">
                  <c:v>22.37</c:v>
                </c:pt>
                <c:pt idx="2">
                  <c:v>10</c:v>
                </c:pt>
                <c:pt idx="3">
                  <c:v>10.16</c:v>
                </c:pt>
                <c:pt idx="4">
                  <c:v>24.66</c:v>
                </c:pt>
                <c:pt idx="5">
                  <c:v>20.2</c:v>
                </c:pt>
                <c:pt idx="6">
                  <c:v>14.34</c:v>
                </c:pt>
                <c:pt idx="7">
                  <c:v>16.29</c:v>
                </c:pt>
                <c:pt idx="8">
                  <c:v>16.2</c:v>
                </c:pt>
                <c:pt idx="9">
                  <c:v>16.66</c:v>
                </c:pt>
                <c:pt idx="10">
                  <c:v>12.75</c:v>
                </c:pt>
                <c:pt idx="11">
                  <c:v>12.33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A92-44BB-9DB5-4AC1B002EEAB}"/>
            </c:ext>
          </c:extLst>
        </c:ser>
        <c:ser>
          <c:idx val="19"/>
          <c:order val="19"/>
          <c:tx>
            <c:strRef>
              <c:f>'Equity ratio'!$A$21</c:f>
              <c:strCache>
                <c:ptCount val="1"/>
                <c:pt idx="0">
                  <c:v>TOMAGRUPPEN AS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'Equity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'Equity ratio'!$B$21:$Z$21</c:f>
              <c:numCache>
                <c:formatCode>#\ ##0.0</c:formatCode>
                <c:ptCount val="25"/>
                <c:pt idx="0">
                  <c:v>20.239999999999998</c:v>
                </c:pt>
                <c:pt idx="1">
                  <c:v>7.5</c:v>
                </c:pt>
                <c:pt idx="2">
                  <c:v>6.17</c:v>
                </c:pt>
                <c:pt idx="3">
                  <c:v>10.08</c:v>
                </c:pt>
                <c:pt idx="4">
                  <c:v>3.3</c:v>
                </c:pt>
                <c:pt idx="5">
                  <c:v>0.6</c:v>
                </c:pt>
                <c:pt idx="6">
                  <c:v>2.87</c:v>
                </c:pt>
                <c:pt idx="7">
                  <c:v>7.79</c:v>
                </c:pt>
                <c:pt idx="8">
                  <c:v>12.97</c:v>
                </c:pt>
                <c:pt idx="9">
                  <c:v>8.93</c:v>
                </c:pt>
                <c:pt idx="10">
                  <c:v>4.5199999999999996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A92-44BB-9DB5-4AC1B002E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702800"/>
        <c:axId val="1"/>
      </c:lineChart>
      <c:catAx>
        <c:axId val="181770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39944942143939993"/>
              <c:y val="0.92307692307692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%</a:t>
                </a:r>
              </a:p>
            </c:rich>
          </c:tx>
          <c:layout>
            <c:manualLayout>
              <c:xMode val="edge"/>
              <c:yMode val="edge"/>
              <c:x val="1.4692378328741965E-2"/>
              <c:y val="0.48987854251012147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17702800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23024325816012"/>
          <c:y val="0.12348178137651822"/>
          <c:w val="0.24242443523760626"/>
          <c:h val="0.85222672064777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Likviditetsgrad 1/</a:t>
            </a:r>
            <a:r>
              <a:rPr lang="nb-NO" sz="1200" b="1" i="0" u="none" strike="noStrike" cap="all" baseline="0">
                <a:effectLst/>
              </a:rPr>
              <a:t>CURRENT RATIO</a:t>
            </a:r>
            <a:endParaRPr lang="nb-NO" b="1"/>
          </a:p>
        </c:rich>
      </c:tx>
      <c:layout>
        <c:manualLayout>
          <c:xMode val="edge"/>
          <c:yMode val="edge"/>
          <c:x val="0.43039319872476089"/>
          <c:y val="3.0487804878048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26248671625932E-2"/>
          <c:y val="0.15040680260496578"/>
          <c:w val="0.60892667375132836"/>
          <c:h val="0.70935100147477115"/>
        </c:manualLayout>
      </c:layout>
      <c:lineChart>
        <c:grouping val="standard"/>
        <c:varyColors val="0"/>
        <c:ser>
          <c:idx val="0"/>
          <c:order val="0"/>
          <c:tx>
            <c:strRef>
              <c:f>'Current ratio'!$A$2</c:f>
              <c:strCache>
                <c:ptCount val="1"/>
                <c:pt idx="0">
                  <c:v>4SERVICE KANTINE 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ratio'!$B$2:$Z$2</c:f>
              <c:numCache>
                <c:formatCode>#\ ##0.0</c:formatCode>
                <c:ptCount val="25"/>
                <c:pt idx="1">
                  <c:v>1.04</c:v>
                </c:pt>
                <c:pt idx="2">
                  <c:v>0.95</c:v>
                </c:pt>
                <c:pt idx="3">
                  <c:v>1.59</c:v>
                </c:pt>
                <c:pt idx="4">
                  <c:v>0.98</c:v>
                </c:pt>
                <c:pt idx="5">
                  <c:v>1</c:v>
                </c:pt>
                <c:pt idx="6">
                  <c:v>0.99</c:v>
                </c:pt>
                <c:pt idx="7">
                  <c:v>1.01</c:v>
                </c:pt>
                <c:pt idx="8">
                  <c:v>1.03</c:v>
                </c:pt>
                <c:pt idx="9">
                  <c:v>1.05</c:v>
                </c:pt>
                <c:pt idx="10">
                  <c:v>1.4</c:v>
                </c:pt>
                <c:pt idx="11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0-4D28-89F8-E190E855BA7B}"/>
            </c:ext>
          </c:extLst>
        </c:ser>
        <c:ser>
          <c:idx val="1"/>
          <c:order val="1"/>
          <c:tx>
            <c:strRef>
              <c:f>'Current ratio'!$A$3</c:f>
              <c:strCache>
                <c:ptCount val="1"/>
                <c:pt idx="0">
                  <c:v>AB SOLUTIONS 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ratio'!$B$3:$Z$3</c:f>
              <c:numCache>
                <c:formatCode>#\ ##0.0</c:formatCode>
                <c:ptCount val="25"/>
                <c:pt idx="0">
                  <c:v>1.37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0.69</c:v>
                </c:pt>
                <c:pt idx="4">
                  <c:v>0.83</c:v>
                </c:pt>
                <c:pt idx="5">
                  <c:v>0.84</c:v>
                </c:pt>
                <c:pt idx="6">
                  <c:v>0.85</c:v>
                </c:pt>
                <c:pt idx="7">
                  <c:v>0.57999999999999996</c:v>
                </c:pt>
                <c:pt idx="8">
                  <c:v>0.63</c:v>
                </c:pt>
                <c:pt idx="9">
                  <c:v>0.74</c:v>
                </c:pt>
                <c:pt idx="10">
                  <c:v>0.8</c:v>
                </c:pt>
                <c:pt idx="11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E0-4D28-89F8-E190E855BA7B}"/>
            </c:ext>
          </c:extLst>
        </c:ser>
        <c:ser>
          <c:idx val="2"/>
          <c:order val="2"/>
          <c:tx>
            <c:strRef>
              <c:f>'Current ratio'!$A$4</c:f>
              <c:strCache>
                <c:ptCount val="1"/>
                <c:pt idx="0">
                  <c:v>ACCEPT SERVICE PARTNER 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ratio'!$B$4:$Z$4</c:f>
              <c:numCache>
                <c:formatCode>#\ ##0.0</c:formatCode>
                <c:ptCount val="25"/>
                <c:pt idx="0">
                  <c:v>1.1399999999999999</c:v>
                </c:pt>
                <c:pt idx="1">
                  <c:v>1.0900000000000001</c:v>
                </c:pt>
                <c:pt idx="2">
                  <c:v>1.27</c:v>
                </c:pt>
                <c:pt idx="3">
                  <c:v>1.1399999999999999</c:v>
                </c:pt>
                <c:pt idx="4">
                  <c:v>1.41</c:v>
                </c:pt>
                <c:pt idx="5">
                  <c:v>1.21</c:v>
                </c:pt>
                <c:pt idx="6">
                  <c:v>1.23</c:v>
                </c:pt>
                <c:pt idx="7">
                  <c:v>1.08</c:v>
                </c:pt>
                <c:pt idx="8">
                  <c:v>1.1200000000000001</c:v>
                </c:pt>
                <c:pt idx="9">
                  <c:v>1.39</c:v>
                </c:pt>
                <c:pt idx="10">
                  <c:v>1.46</c:v>
                </c:pt>
                <c:pt idx="11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E0-4D28-89F8-E190E855BA7B}"/>
            </c:ext>
          </c:extLst>
        </c:ser>
        <c:ser>
          <c:idx val="3"/>
          <c:order val="3"/>
          <c:tx>
            <c:strRef>
              <c:f>'Current ratio'!$A$5</c:f>
              <c:strCache>
                <c:ptCount val="1"/>
                <c:pt idx="0">
                  <c:v>ASC ØSTLANDSKE RENGJØRING AS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ratio'!$B$5:$Z$5</c:f>
              <c:numCache>
                <c:formatCode>#\ ##0.0</c:formatCode>
                <c:ptCount val="25"/>
                <c:pt idx="0">
                  <c:v>1.05</c:v>
                </c:pt>
                <c:pt idx="1">
                  <c:v>0.73</c:v>
                </c:pt>
                <c:pt idx="2">
                  <c:v>0.63</c:v>
                </c:pt>
                <c:pt idx="3">
                  <c:v>0.87</c:v>
                </c:pt>
                <c:pt idx="4">
                  <c:v>0.85</c:v>
                </c:pt>
                <c:pt idx="5">
                  <c:v>0.85</c:v>
                </c:pt>
                <c:pt idx="6">
                  <c:v>0.87</c:v>
                </c:pt>
                <c:pt idx="7">
                  <c:v>0.86</c:v>
                </c:pt>
                <c:pt idx="8">
                  <c:v>0.83</c:v>
                </c:pt>
                <c:pt idx="9">
                  <c:v>1.02</c:v>
                </c:pt>
                <c:pt idx="10">
                  <c:v>0.89</c:v>
                </c:pt>
                <c:pt idx="11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E0-4D28-89F8-E190E855BA7B}"/>
            </c:ext>
          </c:extLst>
        </c:ser>
        <c:ser>
          <c:idx val="4"/>
          <c:order val="4"/>
          <c:tx>
            <c:strRef>
              <c:f>'Current ratio'!$A$6</c:f>
              <c:strCache>
                <c:ptCount val="1"/>
                <c:pt idx="0">
                  <c:v>CAVERION NORGE AS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ratio'!$B$6:$Z$6</c:f>
              <c:numCache>
                <c:formatCode>#\ ##0.0</c:formatCode>
                <c:ptCount val="25"/>
                <c:pt idx="0">
                  <c:v>0.98</c:v>
                </c:pt>
                <c:pt idx="1">
                  <c:v>1.04</c:v>
                </c:pt>
                <c:pt idx="2">
                  <c:v>1.1299999999999999</c:v>
                </c:pt>
                <c:pt idx="3">
                  <c:v>1.17</c:v>
                </c:pt>
                <c:pt idx="4">
                  <c:v>1.1499999999999999</c:v>
                </c:pt>
                <c:pt idx="5">
                  <c:v>1.22</c:v>
                </c:pt>
                <c:pt idx="6">
                  <c:v>1.08</c:v>
                </c:pt>
                <c:pt idx="7">
                  <c:v>1.1000000000000001</c:v>
                </c:pt>
                <c:pt idx="8">
                  <c:v>1.07</c:v>
                </c:pt>
                <c:pt idx="9">
                  <c:v>1.1299999999999999</c:v>
                </c:pt>
                <c:pt idx="10">
                  <c:v>1.1399999999999999</c:v>
                </c:pt>
                <c:pt idx="11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E0-4D28-89F8-E190E855BA7B}"/>
            </c:ext>
          </c:extLst>
        </c:ser>
        <c:ser>
          <c:idx val="5"/>
          <c:order val="5"/>
          <c:tx>
            <c:strRef>
              <c:f>'Current ratio'!$A$7</c:f>
              <c:strCache>
                <c:ptCount val="1"/>
                <c:pt idx="0">
                  <c:v>COOR SERVICE MANAGEMENT AS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ratio'!$B$7:$Z$7</c:f>
              <c:numCache>
                <c:formatCode>#\ ##0.0</c:formatCode>
                <c:ptCount val="25"/>
                <c:pt idx="0">
                  <c:v>1.46</c:v>
                </c:pt>
                <c:pt idx="1">
                  <c:v>1.02</c:v>
                </c:pt>
                <c:pt idx="2">
                  <c:v>0.96</c:v>
                </c:pt>
                <c:pt idx="3">
                  <c:v>0.81</c:v>
                </c:pt>
                <c:pt idx="4">
                  <c:v>0.92</c:v>
                </c:pt>
                <c:pt idx="5">
                  <c:v>0.91</c:v>
                </c:pt>
                <c:pt idx="6">
                  <c:v>0.96</c:v>
                </c:pt>
                <c:pt idx="7">
                  <c:v>0.91</c:v>
                </c:pt>
                <c:pt idx="8">
                  <c:v>0.84</c:v>
                </c:pt>
                <c:pt idx="9">
                  <c:v>0.95</c:v>
                </c:pt>
                <c:pt idx="10">
                  <c:v>1.07</c:v>
                </c:pt>
                <c:pt idx="11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E0-4D28-89F8-E190E855BA7B}"/>
            </c:ext>
          </c:extLst>
        </c:ser>
        <c:ser>
          <c:idx val="6"/>
          <c:order val="6"/>
          <c:tx>
            <c:strRef>
              <c:f>'Current ratio'!$A$8</c:f>
              <c:strCache>
                <c:ptCount val="1"/>
                <c:pt idx="0">
                  <c:v>ELITE SERVICE PARTNER AS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ratio'!$B$8:$Z$8</c:f>
              <c:numCache>
                <c:formatCode>#\ ##0.0</c:formatCode>
                <c:ptCount val="25"/>
                <c:pt idx="0">
                  <c:v>0.96</c:v>
                </c:pt>
                <c:pt idx="1">
                  <c:v>0.96</c:v>
                </c:pt>
                <c:pt idx="2">
                  <c:v>0.79</c:v>
                </c:pt>
                <c:pt idx="3">
                  <c:v>0.93</c:v>
                </c:pt>
                <c:pt idx="4">
                  <c:v>1.06</c:v>
                </c:pt>
                <c:pt idx="5">
                  <c:v>1.01</c:v>
                </c:pt>
                <c:pt idx="6">
                  <c:v>1.04</c:v>
                </c:pt>
                <c:pt idx="7">
                  <c:v>1.1599999999999999</c:v>
                </c:pt>
                <c:pt idx="8">
                  <c:v>1.19</c:v>
                </c:pt>
                <c:pt idx="9">
                  <c:v>1.17</c:v>
                </c:pt>
                <c:pt idx="10">
                  <c:v>1.25</c:v>
                </c:pt>
                <c:pt idx="11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E0-4D28-89F8-E190E855BA7B}"/>
            </c:ext>
          </c:extLst>
        </c:ser>
        <c:ser>
          <c:idx val="7"/>
          <c:order val="7"/>
          <c:tx>
            <c:strRef>
              <c:f>'Current ratio'!$A$9</c:f>
              <c:strCache>
                <c:ptCount val="1"/>
                <c:pt idx="0">
                  <c:v>ESS SUPPORT SERVICES AS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ratio'!$B$9:$Z$9</c:f>
              <c:numCache>
                <c:formatCode>#\ ##0.0</c:formatCode>
                <c:ptCount val="25"/>
                <c:pt idx="0">
                  <c:v>1.44</c:v>
                </c:pt>
                <c:pt idx="1">
                  <c:v>1.24</c:v>
                </c:pt>
                <c:pt idx="2">
                  <c:v>1.24</c:v>
                </c:pt>
                <c:pt idx="3">
                  <c:v>1.28</c:v>
                </c:pt>
                <c:pt idx="4">
                  <c:v>1.29</c:v>
                </c:pt>
                <c:pt idx="5">
                  <c:v>1.34</c:v>
                </c:pt>
                <c:pt idx="6">
                  <c:v>1.46</c:v>
                </c:pt>
                <c:pt idx="7">
                  <c:v>1.74</c:v>
                </c:pt>
                <c:pt idx="8">
                  <c:v>1.91</c:v>
                </c:pt>
                <c:pt idx="9">
                  <c:v>2.41</c:v>
                </c:pt>
                <c:pt idx="10">
                  <c:v>2.83</c:v>
                </c:pt>
                <c:pt idx="11">
                  <c:v>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E0-4D28-89F8-E190E855BA7B}"/>
            </c:ext>
          </c:extLst>
        </c:ser>
        <c:ser>
          <c:idx val="8"/>
          <c:order val="8"/>
          <c:tx>
            <c:strRef>
              <c:f>'Current ratio'!$A$10</c:f>
              <c:strCache>
                <c:ptCount val="1"/>
                <c:pt idx="0">
                  <c:v>EUREST AS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ratio'!$B$10:$Z$10</c:f>
              <c:numCache>
                <c:formatCode>#\ ##0.0</c:formatCode>
                <c:ptCount val="25"/>
                <c:pt idx="0">
                  <c:v>1.02</c:v>
                </c:pt>
                <c:pt idx="1">
                  <c:v>1.02</c:v>
                </c:pt>
                <c:pt idx="2">
                  <c:v>1.04</c:v>
                </c:pt>
                <c:pt idx="3">
                  <c:v>1.04</c:v>
                </c:pt>
                <c:pt idx="4">
                  <c:v>1.06</c:v>
                </c:pt>
                <c:pt idx="5">
                  <c:v>1.07</c:v>
                </c:pt>
                <c:pt idx="6">
                  <c:v>1.22</c:v>
                </c:pt>
                <c:pt idx="7">
                  <c:v>1.36</c:v>
                </c:pt>
                <c:pt idx="8">
                  <c:v>1.5</c:v>
                </c:pt>
                <c:pt idx="9">
                  <c:v>1.5</c:v>
                </c:pt>
                <c:pt idx="10">
                  <c:v>1.41</c:v>
                </c:pt>
                <c:pt idx="11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E0-4D28-89F8-E190E855BA7B}"/>
            </c:ext>
          </c:extLst>
        </c:ser>
        <c:ser>
          <c:idx val="9"/>
          <c:order val="9"/>
          <c:tx>
            <c:strRef>
              <c:f>'Current ratio'!$A$11</c:f>
              <c:strCache>
                <c:ptCount val="1"/>
                <c:pt idx="0">
                  <c:v>FAZER FOOD SERVICES AS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ratio'!$B$11:$Z$11</c:f>
              <c:numCache>
                <c:formatCode>#\ ##0.0</c:formatCode>
                <c:ptCount val="25"/>
                <c:pt idx="0">
                  <c:v>1.81</c:v>
                </c:pt>
                <c:pt idx="1">
                  <c:v>1.62</c:v>
                </c:pt>
                <c:pt idx="2">
                  <c:v>1.53</c:v>
                </c:pt>
                <c:pt idx="3">
                  <c:v>0.95</c:v>
                </c:pt>
                <c:pt idx="4">
                  <c:v>1.1200000000000001</c:v>
                </c:pt>
                <c:pt idx="5">
                  <c:v>1.46</c:v>
                </c:pt>
                <c:pt idx="6">
                  <c:v>1.67</c:v>
                </c:pt>
                <c:pt idx="7">
                  <c:v>0.93</c:v>
                </c:pt>
                <c:pt idx="8">
                  <c:v>1.1399999999999999</c:v>
                </c:pt>
                <c:pt idx="9">
                  <c:v>1.41</c:v>
                </c:pt>
                <c:pt idx="10">
                  <c:v>1.4</c:v>
                </c:pt>
                <c:pt idx="11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E0-4D28-89F8-E190E855BA7B}"/>
            </c:ext>
          </c:extLst>
        </c:ser>
        <c:ser>
          <c:idx val="10"/>
          <c:order val="10"/>
          <c:tx>
            <c:strRef>
              <c:f>'Current ratio'!$A$12</c:f>
              <c:strCache>
                <c:ptCount val="1"/>
                <c:pt idx="0">
                  <c:v>ISS FACILITY SERVICES AS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ratio'!$B$12:$Z$12</c:f>
              <c:numCache>
                <c:formatCode>#\ ##0.0</c:formatCode>
                <c:ptCount val="25"/>
                <c:pt idx="0">
                  <c:v>0.57999999999999996</c:v>
                </c:pt>
                <c:pt idx="1">
                  <c:v>0.65</c:v>
                </c:pt>
                <c:pt idx="2">
                  <c:v>0.6</c:v>
                </c:pt>
                <c:pt idx="3">
                  <c:v>0.87</c:v>
                </c:pt>
                <c:pt idx="4">
                  <c:v>0.88</c:v>
                </c:pt>
                <c:pt idx="5">
                  <c:v>0.95</c:v>
                </c:pt>
                <c:pt idx="6">
                  <c:v>1.06</c:v>
                </c:pt>
                <c:pt idx="7">
                  <c:v>1.1200000000000001</c:v>
                </c:pt>
                <c:pt idx="8">
                  <c:v>1.17</c:v>
                </c:pt>
                <c:pt idx="9">
                  <c:v>1.27</c:v>
                </c:pt>
                <c:pt idx="10">
                  <c:v>1.23</c:v>
                </c:pt>
                <c:pt idx="11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DE0-4D28-89F8-E190E855BA7B}"/>
            </c:ext>
          </c:extLst>
        </c:ser>
        <c:ser>
          <c:idx val="11"/>
          <c:order val="11"/>
          <c:tx>
            <c:strRef>
              <c:f>'Current ratio'!$A$13</c:f>
              <c:strCache>
                <c:ptCount val="1"/>
                <c:pt idx="0">
                  <c:v>NOKAS AS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ratio'!$B$13:$Z$13</c:f>
              <c:numCache>
                <c:formatCode>#\ ##0.0</c:formatCode>
                <c:ptCount val="25"/>
                <c:pt idx="0">
                  <c:v>1.1100000000000001</c:v>
                </c:pt>
                <c:pt idx="1">
                  <c:v>0.98</c:v>
                </c:pt>
                <c:pt idx="2">
                  <c:v>0.94</c:v>
                </c:pt>
                <c:pt idx="3">
                  <c:v>0.93</c:v>
                </c:pt>
                <c:pt idx="4">
                  <c:v>0.92</c:v>
                </c:pt>
                <c:pt idx="5">
                  <c:v>0.92</c:v>
                </c:pt>
                <c:pt idx="6">
                  <c:v>0.86</c:v>
                </c:pt>
                <c:pt idx="7">
                  <c:v>0.8</c:v>
                </c:pt>
                <c:pt idx="8">
                  <c:v>0.78</c:v>
                </c:pt>
                <c:pt idx="9">
                  <c:v>0.78</c:v>
                </c:pt>
                <c:pt idx="10">
                  <c:v>0.73</c:v>
                </c:pt>
                <c:pt idx="11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DE0-4D28-89F8-E190E855BA7B}"/>
            </c:ext>
          </c:extLst>
        </c:ser>
        <c:ser>
          <c:idx val="12"/>
          <c:order val="12"/>
          <c:tx>
            <c:strRef>
              <c:f>'Current ratio'!$A$14</c:f>
              <c:strCache>
                <c:ptCount val="1"/>
                <c:pt idx="0">
                  <c:v>POLYGON AS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ratio'!$B$14:$Z$14</c:f>
              <c:numCache>
                <c:formatCode>#\ ##0.0</c:formatCode>
                <c:ptCount val="25"/>
                <c:pt idx="0">
                  <c:v>0.99</c:v>
                </c:pt>
                <c:pt idx="1">
                  <c:v>1.01</c:v>
                </c:pt>
                <c:pt idx="2">
                  <c:v>1.07</c:v>
                </c:pt>
                <c:pt idx="3">
                  <c:v>1.07</c:v>
                </c:pt>
                <c:pt idx="4">
                  <c:v>1.4</c:v>
                </c:pt>
                <c:pt idx="5">
                  <c:v>1.22</c:v>
                </c:pt>
                <c:pt idx="6">
                  <c:v>1.51</c:v>
                </c:pt>
                <c:pt idx="7">
                  <c:v>2.09</c:v>
                </c:pt>
                <c:pt idx="8">
                  <c:v>2.1</c:v>
                </c:pt>
                <c:pt idx="9">
                  <c:v>1.84</c:v>
                </c:pt>
                <c:pt idx="10">
                  <c:v>1.88</c:v>
                </c:pt>
                <c:pt idx="11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DE0-4D28-89F8-E190E855BA7B}"/>
            </c:ext>
          </c:extLst>
        </c:ser>
        <c:ser>
          <c:idx val="13"/>
          <c:order val="13"/>
          <c:tx>
            <c:strRef>
              <c:f>'Current ratio'!$A$15</c:f>
              <c:strCache>
                <c:ptCount val="1"/>
                <c:pt idx="0">
                  <c:v>RESOLVE AS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ratio'!$B$15:$Z$15</c:f>
              <c:numCache>
                <c:formatCode>#\ ##0.0</c:formatCode>
                <c:ptCount val="25"/>
                <c:pt idx="0">
                  <c:v>1.08</c:v>
                </c:pt>
                <c:pt idx="1">
                  <c:v>1.05</c:v>
                </c:pt>
                <c:pt idx="2">
                  <c:v>1.1299999999999999</c:v>
                </c:pt>
                <c:pt idx="3">
                  <c:v>1.34</c:v>
                </c:pt>
                <c:pt idx="4">
                  <c:v>1.38</c:v>
                </c:pt>
                <c:pt idx="5">
                  <c:v>1.34</c:v>
                </c:pt>
                <c:pt idx="6">
                  <c:v>1.27</c:v>
                </c:pt>
                <c:pt idx="7">
                  <c:v>1.1399999999999999</c:v>
                </c:pt>
                <c:pt idx="8">
                  <c:v>1.35</c:v>
                </c:pt>
                <c:pt idx="9">
                  <c:v>1.21</c:v>
                </c:pt>
                <c:pt idx="10">
                  <c:v>1.3</c:v>
                </c:pt>
                <c:pt idx="11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DE0-4D28-89F8-E190E855BA7B}"/>
            </c:ext>
          </c:extLst>
        </c:ser>
        <c:ser>
          <c:idx val="14"/>
          <c:order val="14"/>
          <c:tx>
            <c:strRef>
              <c:f>'Current ratio'!$A$16</c:f>
              <c:strCache>
                <c:ptCount val="1"/>
                <c:pt idx="0">
                  <c:v>ROYAL RENHOLD 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ratio'!$B$16:$Z$16</c:f>
              <c:numCache>
                <c:formatCode>#\ ##0.0</c:formatCode>
                <c:ptCount val="25"/>
                <c:pt idx="0">
                  <c:v>1.05</c:v>
                </c:pt>
                <c:pt idx="1">
                  <c:v>0.99</c:v>
                </c:pt>
                <c:pt idx="2">
                  <c:v>1.18</c:v>
                </c:pt>
                <c:pt idx="3">
                  <c:v>1.27</c:v>
                </c:pt>
                <c:pt idx="4">
                  <c:v>1.35</c:v>
                </c:pt>
                <c:pt idx="5">
                  <c:v>1.44</c:v>
                </c:pt>
                <c:pt idx="6">
                  <c:v>1.41</c:v>
                </c:pt>
                <c:pt idx="7">
                  <c:v>1.17</c:v>
                </c:pt>
                <c:pt idx="8">
                  <c:v>1.32</c:v>
                </c:pt>
                <c:pt idx="9">
                  <c:v>1.47</c:v>
                </c:pt>
                <c:pt idx="10">
                  <c:v>1.1599999999999999</c:v>
                </c:pt>
                <c:pt idx="11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DE0-4D28-89F8-E190E855BA7B}"/>
            </c:ext>
          </c:extLst>
        </c:ser>
        <c:ser>
          <c:idx val="15"/>
          <c:order val="15"/>
          <c:tx>
            <c:strRef>
              <c:f>'Current ratio'!$A$17</c:f>
              <c:strCache>
                <c:ptCount val="1"/>
                <c:pt idx="0">
                  <c:v>SECURITAS AS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ratio'!$B$17:$Z$17</c:f>
              <c:numCache>
                <c:formatCode>#\ ##0.0</c:formatCode>
                <c:ptCount val="25"/>
                <c:pt idx="0">
                  <c:v>1.1299999999999999</c:v>
                </c:pt>
                <c:pt idx="1">
                  <c:v>1.0900000000000001</c:v>
                </c:pt>
                <c:pt idx="2">
                  <c:v>1.1599999999999999</c:v>
                </c:pt>
                <c:pt idx="3">
                  <c:v>1.1200000000000001</c:v>
                </c:pt>
                <c:pt idx="4">
                  <c:v>1.07</c:v>
                </c:pt>
                <c:pt idx="5">
                  <c:v>1.0900000000000001</c:v>
                </c:pt>
                <c:pt idx="6">
                  <c:v>1.04</c:v>
                </c:pt>
                <c:pt idx="7">
                  <c:v>1.07</c:v>
                </c:pt>
                <c:pt idx="8">
                  <c:v>1.02</c:v>
                </c:pt>
                <c:pt idx="9">
                  <c:v>0.99</c:v>
                </c:pt>
                <c:pt idx="10">
                  <c:v>0.95</c:v>
                </c:pt>
                <c:pt idx="11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DE0-4D28-89F8-E190E855BA7B}"/>
            </c:ext>
          </c:extLst>
        </c:ser>
        <c:ser>
          <c:idx val="16"/>
          <c:order val="16"/>
          <c:tx>
            <c:strRef>
              <c:f>'Current ratio'!$A$18</c:f>
              <c:strCache>
                <c:ptCount val="1"/>
                <c:pt idx="0">
                  <c:v>SELECT SERVICE PARTNER 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ratio'!$B$18:$Z$18</c:f>
              <c:numCache>
                <c:formatCode>#\ ##0.0</c:formatCode>
                <c:ptCount val="25"/>
                <c:pt idx="0">
                  <c:v>0.59</c:v>
                </c:pt>
                <c:pt idx="1">
                  <c:v>0.31</c:v>
                </c:pt>
                <c:pt idx="2">
                  <c:v>0.38</c:v>
                </c:pt>
                <c:pt idx="3">
                  <c:v>0.38</c:v>
                </c:pt>
                <c:pt idx="4">
                  <c:v>0.41</c:v>
                </c:pt>
                <c:pt idx="5">
                  <c:v>0.47</c:v>
                </c:pt>
                <c:pt idx="6">
                  <c:v>0.42</c:v>
                </c:pt>
                <c:pt idx="7">
                  <c:v>0.46</c:v>
                </c:pt>
                <c:pt idx="8">
                  <c:v>0.52</c:v>
                </c:pt>
                <c:pt idx="9">
                  <c:v>0.48</c:v>
                </c:pt>
                <c:pt idx="10">
                  <c:v>0.56000000000000005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DE0-4D28-89F8-E190E855BA7B}"/>
            </c:ext>
          </c:extLst>
        </c:ser>
        <c:ser>
          <c:idx val="17"/>
          <c:order val="17"/>
          <c:tx>
            <c:strRef>
              <c:f>'Current ratio'!$A$19</c:f>
              <c:strCache>
                <c:ptCount val="1"/>
                <c:pt idx="0">
                  <c:v>SIO MAT OG DRIKKE AS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ratio'!$B$19:$Z$19</c:f>
              <c:numCache>
                <c:formatCode>#\ ##0.0</c:formatCode>
                <c:ptCount val="25"/>
                <c:pt idx="0">
                  <c:v>1.6</c:v>
                </c:pt>
                <c:pt idx="1">
                  <c:v>1.6</c:v>
                </c:pt>
                <c:pt idx="2">
                  <c:v>1.69</c:v>
                </c:pt>
                <c:pt idx="3">
                  <c:v>1.67</c:v>
                </c:pt>
                <c:pt idx="4">
                  <c:v>1.82</c:v>
                </c:pt>
                <c:pt idx="5">
                  <c:v>1.65</c:v>
                </c:pt>
                <c:pt idx="6">
                  <c:v>1.04</c:v>
                </c:pt>
                <c:pt idx="7">
                  <c:v>0.99</c:v>
                </c:pt>
                <c:pt idx="8">
                  <c:v>1.1299999999999999</c:v>
                </c:pt>
                <c:pt idx="9">
                  <c:v>0.91</c:v>
                </c:pt>
                <c:pt idx="10">
                  <c:v>1.02</c:v>
                </c:pt>
                <c:pt idx="1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DE0-4D28-89F8-E190E855BA7B}"/>
            </c:ext>
          </c:extLst>
        </c:ser>
        <c:ser>
          <c:idx val="18"/>
          <c:order val="18"/>
          <c:tx>
            <c:strRef>
              <c:f>'Current ratio'!$A$20</c:f>
              <c:strCache>
                <c:ptCount val="1"/>
                <c:pt idx="0">
                  <c:v>SODEXO AS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ratio'!$B$20:$Z$20</c:f>
              <c:numCache>
                <c:formatCode>#\ ##0.0</c:formatCode>
                <c:ptCount val="25"/>
                <c:pt idx="0">
                  <c:v>1.08</c:v>
                </c:pt>
                <c:pt idx="1">
                  <c:v>1.25</c:v>
                </c:pt>
                <c:pt idx="2">
                  <c:v>0.98</c:v>
                </c:pt>
                <c:pt idx="3">
                  <c:v>0.84</c:v>
                </c:pt>
                <c:pt idx="4">
                  <c:v>1.1599999999999999</c:v>
                </c:pt>
                <c:pt idx="5">
                  <c:v>1.1599999999999999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1.1100000000000001</c:v>
                </c:pt>
                <c:pt idx="10">
                  <c:v>0.87</c:v>
                </c:pt>
                <c:pt idx="11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DE0-4D28-89F8-E190E855BA7B}"/>
            </c:ext>
          </c:extLst>
        </c:ser>
        <c:ser>
          <c:idx val="19"/>
          <c:order val="19"/>
          <c:tx>
            <c:strRef>
              <c:f>'Current ratio'!$A$21</c:f>
              <c:strCache>
                <c:ptCount val="1"/>
                <c:pt idx="0">
                  <c:v>TOMAGRUPPEN AS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'Current ratio'!$B$1:$Z$1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'Current ratio'!$B$21:$Z$21</c:f>
              <c:numCache>
                <c:formatCode>#\ ##0.0</c:formatCode>
                <c:ptCount val="25"/>
                <c:pt idx="0">
                  <c:v>0.06</c:v>
                </c:pt>
                <c:pt idx="1">
                  <c:v>1.1200000000000001</c:v>
                </c:pt>
                <c:pt idx="2">
                  <c:v>0.99</c:v>
                </c:pt>
                <c:pt idx="3">
                  <c:v>1.07</c:v>
                </c:pt>
                <c:pt idx="4">
                  <c:v>1.04</c:v>
                </c:pt>
                <c:pt idx="5">
                  <c:v>0.91</c:v>
                </c:pt>
                <c:pt idx="6">
                  <c:v>0.91</c:v>
                </c:pt>
                <c:pt idx="7">
                  <c:v>0.85</c:v>
                </c:pt>
                <c:pt idx="8">
                  <c:v>0.97</c:v>
                </c:pt>
                <c:pt idx="9">
                  <c:v>0.82</c:v>
                </c:pt>
                <c:pt idx="10">
                  <c:v>0.74</c:v>
                </c:pt>
                <c:pt idx="11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DE0-4D28-89F8-E190E855B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704400"/>
        <c:axId val="1"/>
      </c:lineChart>
      <c:catAx>
        <c:axId val="181770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36769394261424015"/>
              <c:y val="0.92276614813392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Likviditetsgrad 1</a:t>
                </a:r>
              </a:p>
            </c:rich>
          </c:tx>
          <c:layout>
            <c:manualLayout>
              <c:xMode val="edge"/>
              <c:yMode val="edge"/>
              <c:x val="1.7003188097768331E-2"/>
              <c:y val="0.39430979664127347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17704400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Utvikling antall ansatte/</a:t>
            </a:r>
            <a:r>
              <a:rPr lang="nb-NO" sz="1200" b="1" i="0" u="none" strike="noStrike" baseline="0"/>
              <a:t>Number of employees </a:t>
            </a:r>
            <a:r>
              <a:rPr lang="nb-NO" sz="1200" b="1" i="0" u="none" strike="noStrike" baseline="0">
                <a:effectLst/>
              </a:rPr>
              <a:t>development </a:t>
            </a:r>
            <a:endParaRPr lang="nb-NO"/>
          </a:p>
        </c:rich>
      </c:tx>
      <c:layout>
        <c:manualLayout>
          <c:xMode val="edge"/>
          <c:yMode val="edge"/>
          <c:x val="0.41828293623961821"/>
          <c:y val="3.06748466257668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02568010019917E-2"/>
          <c:y val="0.15132954556801501"/>
          <c:w val="0.64081313554393138"/>
          <c:h val="0.70756787522342157"/>
        </c:manualLayout>
      </c:layout>
      <c:lineChart>
        <c:grouping val="standard"/>
        <c:varyColors val="0"/>
        <c:ser>
          <c:idx val="0"/>
          <c:order val="0"/>
          <c:tx>
            <c:strRef>
              <c:f>'Number of employees development'!$A$2</c:f>
              <c:strCache>
                <c:ptCount val="1"/>
                <c:pt idx="0">
                  <c:v>4SERVICE KANTINE 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development'!$B$2:$Z$2</c:f>
              <c:numCache>
                <c:formatCode>#,##0</c:formatCode>
                <c:ptCount val="25"/>
                <c:pt idx="0">
                  <c:v>0</c:v>
                </c:pt>
                <c:pt idx="2">
                  <c:v>47</c:v>
                </c:pt>
                <c:pt idx="3">
                  <c:v>45</c:v>
                </c:pt>
                <c:pt idx="4">
                  <c:v>57</c:v>
                </c:pt>
                <c:pt idx="5">
                  <c:v>62</c:v>
                </c:pt>
                <c:pt idx="6">
                  <c:v>68</c:v>
                </c:pt>
                <c:pt idx="7">
                  <c:v>96</c:v>
                </c:pt>
                <c:pt idx="8">
                  <c:v>137</c:v>
                </c:pt>
                <c:pt idx="9">
                  <c:v>155</c:v>
                </c:pt>
                <c:pt idx="11">
                  <c:v>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8-4C9D-AAFB-9EBA71A7F09D}"/>
            </c:ext>
          </c:extLst>
        </c:ser>
        <c:ser>
          <c:idx val="1"/>
          <c:order val="1"/>
          <c:tx>
            <c:strRef>
              <c:f>'Number of employees development'!$A$3</c:f>
              <c:strCache>
                <c:ptCount val="1"/>
                <c:pt idx="0">
                  <c:v>AB SOLUTIONS 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development'!$B$3:$Z$3</c:f>
              <c:numCache>
                <c:formatCode>#,##0</c:formatCode>
                <c:ptCount val="25"/>
                <c:pt idx="0">
                  <c:v>0</c:v>
                </c:pt>
                <c:pt idx="3">
                  <c:v>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8-4C9D-AAFB-9EBA71A7F09D}"/>
            </c:ext>
          </c:extLst>
        </c:ser>
        <c:ser>
          <c:idx val="2"/>
          <c:order val="2"/>
          <c:tx>
            <c:strRef>
              <c:f>'Number of employees development'!$A$4</c:f>
              <c:strCache>
                <c:ptCount val="1"/>
                <c:pt idx="0">
                  <c:v>ACCEPT SERVICE PARTNER AS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development'!$B$4:$Z$4</c:f>
              <c:numCache>
                <c:formatCode>#,##0</c:formatCode>
                <c:ptCount val="25"/>
                <c:pt idx="0">
                  <c:v>128</c:v>
                </c:pt>
                <c:pt idx="1">
                  <c:v>160</c:v>
                </c:pt>
                <c:pt idx="2">
                  <c:v>160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D8-4C9D-AAFB-9EBA71A7F09D}"/>
            </c:ext>
          </c:extLst>
        </c:ser>
        <c:ser>
          <c:idx val="3"/>
          <c:order val="3"/>
          <c:tx>
            <c:strRef>
              <c:f>'Number of employees development'!$A$5</c:f>
              <c:strCache>
                <c:ptCount val="1"/>
                <c:pt idx="0">
                  <c:v>ASC ØSTLANDSKE RENGJØRING AS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development'!$B$5:$Z$5</c:f>
              <c:numCache>
                <c:formatCode>#,##0</c:formatCode>
                <c:ptCount val="25"/>
                <c:pt idx="4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D8-4C9D-AAFB-9EBA71A7F09D}"/>
            </c:ext>
          </c:extLst>
        </c:ser>
        <c:ser>
          <c:idx val="4"/>
          <c:order val="4"/>
          <c:tx>
            <c:strRef>
              <c:f>'Number of employees development'!$A$6</c:f>
              <c:strCache>
                <c:ptCount val="1"/>
                <c:pt idx="0">
                  <c:v>CAVERION NORGE AS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development'!$B$6:$Z$6</c:f>
              <c:numCache>
                <c:formatCode>#,##0</c:formatCode>
                <c:ptCount val="25"/>
                <c:pt idx="0">
                  <c:v>2529</c:v>
                </c:pt>
                <c:pt idx="1">
                  <c:v>2808</c:v>
                </c:pt>
                <c:pt idx="2">
                  <c:v>3142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D8-4C9D-AAFB-9EBA71A7F09D}"/>
            </c:ext>
          </c:extLst>
        </c:ser>
        <c:ser>
          <c:idx val="5"/>
          <c:order val="5"/>
          <c:tx>
            <c:strRef>
              <c:f>'Number of employees development'!$A$7</c:f>
              <c:strCache>
                <c:ptCount val="1"/>
                <c:pt idx="0">
                  <c:v>COOR SERVICE MANAGEMENT AS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development'!$B$7:$Z$7</c:f>
              <c:numCache>
                <c:formatCode>#,##0</c:formatCode>
                <c:ptCount val="25"/>
                <c:pt idx="0">
                  <c:v>256</c:v>
                </c:pt>
                <c:pt idx="1">
                  <c:v>318</c:v>
                </c:pt>
                <c:pt idx="2">
                  <c:v>370</c:v>
                </c:pt>
                <c:pt idx="3">
                  <c:v>391</c:v>
                </c:pt>
                <c:pt idx="4">
                  <c:v>333</c:v>
                </c:pt>
                <c:pt idx="5">
                  <c:v>262</c:v>
                </c:pt>
                <c:pt idx="8">
                  <c:v>438</c:v>
                </c:pt>
                <c:pt idx="11">
                  <c:v>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D8-4C9D-AAFB-9EBA71A7F09D}"/>
            </c:ext>
          </c:extLst>
        </c:ser>
        <c:ser>
          <c:idx val="6"/>
          <c:order val="6"/>
          <c:tx>
            <c:strRef>
              <c:f>'Number of employees development'!$A$8</c:f>
              <c:strCache>
                <c:ptCount val="1"/>
                <c:pt idx="0">
                  <c:v>ELITE SERVICE PARTNER AS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development'!$B$8:$Z$8</c:f>
              <c:numCache>
                <c:formatCode>#,##0</c:formatCode>
                <c:ptCount val="25"/>
                <c:pt idx="0">
                  <c:v>1</c:v>
                </c:pt>
                <c:pt idx="10">
                  <c:v>2700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D8-4C9D-AAFB-9EBA71A7F09D}"/>
            </c:ext>
          </c:extLst>
        </c:ser>
        <c:ser>
          <c:idx val="7"/>
          <c:order val="7"/>
          <c:tx>
            <c:strRef>
              <c:f>'Number of employees development'!$A$9</c:f>
              <c:strCache>
                <c:ptCount val="1"/>
                <c:pt idx="0">
                  <c:v>ESS SUPPORT SERVICES AS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development'!$B$9:$Z$9</c:f>
              <c:numCache>
                <c:formatCode>#,##0</c:formatCode>
                <c:ptCount val="25"/>
                <c:pt idx="0">
                  <c:v>641</c:v>
                </c:pt>
                <c:pt idx="1">
                  <c:v>1389</c:v>
                </c:pt>
                <c:pt idx="2">
                  <c:v>1750</c:v>
                </c:pt>
                <c:pt idx="6">
                  <c:v>1061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D8-4C9D-AAFB-9EBA71A7F09D}"/>
            </c:ext>
          </c:extLst>
        </c:ser>
        <c:ser>
          <c:idx val="8"/>
          <c:order val="8"/>
          <c:tx>
            <c:strRef>
              <c:f>'Number of employees development'!$A$10</c:f>
              <c:strCache>
                <c:ptCount val="1"/>
                <c:pt idx="0">
                  <c:v>EUREST AS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development'!$B$10:$Z$10</c:f>
              <c:numCache>
                <c:formatCode>#,##0</c:formatCode>
                <c:ptCount val="25"/>
                <c:pt idx="0">
                  <c:v>853</c:v>
                </c:pt>
                <c:pt idx="1">
                  <c:v>897</c:v>
                </c:pt>
                <c:pt idx="2">
                  <c:v>995</c:v>
                </c:pt>
                <c:pt idx="4">
                  <c:v>1092</c:v>
                </c:pt>
                <c:pt idx="5">
                  <c:v>1295</c:v>
                </c:pt>
                <c:pt idx="7">
                  <c:v>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D8-4C9D-AAFB-9EBA71A7F09D}"/>
            </c:ext>
          </c:extLst>
        </c:ser>
        <c:ser>
          <c:idx val="9"/>
          <c:order val="9"/>
          <c:tx>
            <c:strRef>
              <c:f>'Number of employees development'!$A$11</c:f>
              <c:strCache>
                <c:ptCount val="1"/>
                <c:pt idx="0">
                  <c:v>FAZER FOOD SERVICES AS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development'!$B$11:$Z$11</c:f>
              <c:numCache>
                <c:formatCode>#,##0</c:formatCode>
                <c:ptCount val="25"/>
                <c:pt idx="0">
                  <c:v>144</c:v>
                </c:pt>
                <c:pt idx="1">
                  <c:v>162</c:v>
                </c:pt>
                <c:pt idx="2">
                  <c:v>176</c:v>
                </c:pt>
                <c:pt idx="3">
                  <c:v>185</c:v>
                </c:pt>
                <c:pt idx="4">
                  <c:v>291</c:v>
                </c:pt>
                <c:pt idx="5">
                  <c:v>286</c:v>
                </c:pt>
                <c:pt idx="6">
                  <c:v>276</c:v>
                </c:pt>
                <c:pt idx="7">
                  <c:v>241</c:v>
                </c:pt>
                <c:pt idx="8">
                  <c:v>238</c:v>
                </c:pt>
                <c:pt idx="9">
                  <c:v>586</c:v>
                </c:pt>
                <c:pt idx="10">
                  <c:v>615</c:v>
                </c:pt>
                <c:pt idx="11">
                  <c:v>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4D8-4C9D-AAFB-9EBA71A7F09D}"/>
            </c:ext>
          </c:extLst>
        </c:ser>
        <c:ser>
          <c:idx val="10"/>
          <c:order val="10"/>
          <c:tx>
            <c:strRef>
              <c:f>'Number of employees development'!$A$12</c:f>
              <c:strCache>
                <c:ptCount val="1"/>
                <c:pt idx="0">
                  <c:v>ISS FACILITY SERVICES AS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development'!$B$12:$Z$12</c:f>
              <c:numCache>
                <c:formatCode>#,##0</c:formatCode>
                <c:ptCount val="25"/>
                <c:pt idx="0">
                  <c:v>12900</c:v>
                </c:pt>
                <c:pt idx="1">
                  <c:v>13581</c:v>
                </c:pt>
                <c:pt idx="2">
                  <c:v>13490</c:v>
                </c:pt>
                <c:pt idx="5">
                  <c:v>13831</c:v>
                </c:pt>
                <c:pt idx="6">
                  <c:v>12149</c:v>
                </c:pt>
                <c:pt idx="7">
                  <c:v>11249</c:v>
                </c:pt>
                <c:pt idx="8">
                  <c:v>4766</c:v>
                </c:pt>
                <c:pt idx="11">
                  <c:v>9729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4D8-4C9D-AAFB-9EBA71A7F09D}"/>
            </c:ext>
          </c:extLst>
        </c:ser>
        <c:ser>
          <c:idx val="11"/>
          <c:order val="11"/>
          <c:tx>
            <c:strRef>
              <c:f>'Number of employees development'!$A$13</c:f>
              <c:strCache>
                <c:ptCount val="1"/>
                <c:pt idx="0">
                  <c:v>NOKAS AS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development'!$B$13:$Z$13</c:f>
              <c:numCache>
                <c:formatCode>#,##0</c:formatCode>
                <c:ptCount val="25"/>
                <c:pt idx="4">
                  <c:v>2750</c:v>
                </c:pt>
                <c:pt idx="5">
                  <c:v>2341</c:v>
                </c:pt>
                <c:pt idx="7">
                  <c:v>3100</c:v>
                </c:pt>
                <c:pt idx="8">
                  <c:v>7400</c:v>
                </c:pt>
                <c:pt idx="10">
                  <c:v>8273</c:v>
                </c:pt>
                <c:pt idx="11">
                  <c:v>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D8-4C9D-AAFB-9EBA71A7F09D}"/>
            </c:ext>
          </c:extLst>
        </c:ser>
        <c:ser>
          <c:idx val="12"/>
          <c:order val="12"/>
          <c:tx>
            <c:strRef>
              <c:f>'Number of employees development'!$A$14</c:f>
              <c:strCache>
                <c:ptCount val="1"/>
                <c:pt idx="0">
                  <c:v>POLYGON AS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development'!$B$14:$Z$14</c:f>
              <c:numCache>
                <c:formatCode>#,##0</c:formatCode>
                <c:ptCount val="25"/>
                <c:pt idx="0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D8-4C9D-AAFB-9EBA71A7F09D}"/>
            </c:ext>
          </c:extLst>
        </c:ser>
        <c:ser>
          <c:idx val="13"/>
          <c:order val="13"/>
          <c:tx>
            <c:strRef>
              <c:f>'Number of employees development'!$A$15</c:f>
              <c:strCache>
                <c:ptCount val="1"/>
                <c:pt idx="0">
                  <c:v>RESOLVE AS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development'!$B$15:$Z$15</c:f>
              <c:numCache>
                <c:formatCode>#,##0</c:formatCode>
                <c:ptCount val="25"/>
                <c:pt idx="0">
                  <c:v>73</c:v>
                </c:pt>
                <c:pt idx="2">
                  <c:v>84</c:v>
                </c:pt>
                <c:pt idx="3">
                  <c:v>88</c:v>
                </c:pt>
                <c:pt idx="4">
                  <c:v>106</c:v>
                </c:pt>
                <c:pt idx="5">
                  <c:v>109</c:v>
                </c:pt>
                <c:pt idx="6">
                  <c:v>106</c:v>
                </c:pt>
                <c:pt idx="7">
                  <c:v>112</c:v>
                </c:pt>
                <c:pt idx="8">
                  <c:v>120</c:v>
                </c:pt>
                <c:pt idx="10">
                  <c:v>122</c:v>
                </c:pt>
                <c:pt idx="11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D8-4C9D-AAFB-9EBA71A7F09D}"/>
            </c:ext>
          </c:extLst>
        </c:ser>
        <c:ser>
          <c:idx val="14"/>
          <c:order val="14"/>
          <c:tx>
            <c:strRef>
              <c:f>'Number of employees development'!$A$16</c:f>
              <c:strCache>
                <c:ptCount val="1"/>
                <c:pt idx="0">
                  <c:v>ROYAL RENHOLD AS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development'!$B$16:$Z$16</c:f>
              <c:numCache>
                <c:formatCode>#,##0</c:formatCode>
                <c:ptCount val="25"/>
                <c:pt idx="0">
                  <c:v>90</c:v>
                </c:pt>
                <c:pt idx="1">
                  <c:v>150</c:v>
                </c:pt>
                <c:pt idx="2">
                  <c:v>170</c:v>
                </c:pt>
                <c:pt idx="3">
                  <c:v>220</c:v>
                </c:pt>
                <c:pt idx="4">
                  <c:v>230</c:v>
                </c:pt>
                <c:pt idx="5">
                  <c:v>320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270</c:v>
                </c:pt>
                <c:pt idx="1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4D8-4C9D-AAFB-9EBA71A7F09D}"/>
            </c:ext>
          </c:extLst>
        </c:ser>
        <c:ser>
          <c:idx val="15"/>
          <c:order val="15"/>
          <c:tx>
            <c:strRef>
              <c:f>'Number of employees development'!$A$17</c:f>
              <c:strCache>
                <c:ptCount val="1"/>
                <c:pt idx="0">
                  <c:v>SECURITAS AS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development'!$B$17:$Z$17</c:f>
              <c:numCache>
                <c:formatCode>#,##0</c:formatCode>
                <c:ptCount val="25"/>
                <c:pt idx="0">
                  <c:v>3241</c:v>
                </c:pt>
                <c:pt idx="1">
                  <c:v>3439</c:v>
                </c:pt>
                <c:pt idx="2">
                  <c:v>3400</c:v>
                </c:pt>
                <c:pt idx="3">
                  <c:v>3094</c:v>
                </c:pt>
                <c:pt idx="4">
                  <c:v>2980</c:v>
                </c:pt>
                <c:pt idx="5">
                  <c:v>3074</c:v>
                </c:pt>
                <c:pt idx="6">
                  <c:v>3162</c:v>
                </c:pt>
                <c:pt idx="7">
                  <c:v>3119</c:v>
                </c:pt>
                <c:pt idx="8">
                  <c:v>3274</c:v>
                </c:pt>
                <c:pt idx="9">
                  <c:v>3290</c:v>
                </c:pt>
                <c:pt idx="10">
                  <c:v>3025</c:v>
                </c:pt>
                <c:pt idx="11">
                  <c:v>3057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4D8-4C9D-AAFB-9EBA71A7F09D}"/>
            </c:ext>
          </c:extLst>
        </c:ser>
        <c:ser>
          <c:idx val="16"/>
          <c:order val="16"/>
          <c:tx>
            <c:strRef>
              <c:f>'Number of employees development'!$A$18</c:f>
              <c:strCache>
                <c:ptCount val="1"/>
                <c:pt idx="0">
                  <c:v>SELECT SERVICE PARTNER 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development'!$B$18:$Z$18</c:f>
              <c:numCache>
                <c:formatCode>#,##0</c:formatCode>
                <c:ptCount val="25"/>
                <c:pt idx="0">
                  <c:v>3</c:v>
                </c:pt>
                <c:pt idx="2">
                  <c:v>1339</c:v>
                </c:pt>
                <c:pt idx="3">
                  <c:v>1050</c:v>
                </c:pt>
                <c:pt idx="6">
                  <c:v>1398</c:v>
                </c:pt>
                <c:pt idx="7">
                  <c:v>1542</c:v>
                </c:pt>
                <c:pt idx="9">
                  <c:v>1774</c:v>
                </c:pt>
                <c:pt idx="10">
                  <c:v>1798</c:v>
                </c:pt>
                <c:pt idx="11">
                  <c:v>1950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4D8-4C9D-AAFB-9EBA71A7F09D}"/>
            </c:ext>
          </c:extLst>
        </c:ser>
        <c:ser>
          <c:idx val="17"/>
          <c:order val="17"/>
          <c:tx>
            <c:strRef>
              <c:f>'Number of employees development'!$A$19</c:f>
              <c:strCache>
                <c:ptCount val="1"/>
                <c:pt idx="0">
                  <c:v>SIO MAT OG DRIKKE AS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development'!$B$19:$Z$19</c:f>
              <c:numCache>
                <c:formatCode>#,##0</c:formatCode>
                <c:ptCount val="25"/>
                <c:pt idx="2">
                  <c:v>111</c:v>
                </c:pt>
                <c:pt idx="3">
                  <c:v>116</c:v>
                </c:pt>
                <c:pt idx="4">
                  <c:v>120</c:v>
                </c:pt>
                <c:pt idx="5">
                  <c:v>151</c:v>
                </c:pt>
                <c:pt idx="6">
                  <c:v>159</c:v>
                </c:pt>
                <c:pt idx="7">
                  <c:v>152</c:v>
                </c:pt>
                <c:pt idx="8">
                  <c:v>133</c:v>
                </c:pt>
                <c:pt idx="9">
                  <c:v>119</c:v>
                </c:pt>
                <c:pt idx="10">
                  <c:v>157</c:v>
                </c:pt>
                <c:pt idx="11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4D8-4C9D-AAFB-9EBA71A7F09D}"/>
            </c:ext>
          </c:extLst>
        </c:ser>
        <c:ser>
          <c:idx val="18"/>
          <c:order val="18"/>
          <c:tx>
            <c:strRef>
              <c:f>'Number of employees development'!$A$20</c:f>
              <c:strCache>
                <c:ptCount val="1"/>
                <c:pt idx="0">
                  <c:v>SODEXO AS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development'!$B$20:$Z$20</c:f>
              <c:numCache>
                <c:formatCode>#,##0</c:formatCode>
                <c:ptCount val="25"/>
                <c:pt idx="0">
                  <c:v>303</c:v>
                </c:pt>
                <c:pt idx="1">
                  <c:v>343</c:v>
                </c:pt>
                <c:pt idx="2">
                  <c:v>470</c:v>
                </c:pt>
                <c:pt idx="3">
                  <c:v>469</c:v>
                </c:pt>
                <c:pt idx="4">
                  <c:v>750</c:v>
                </c:pt>
                <c:pt idx="5">
                  <c:v>794</c:v>
                </c:pt>
                <c:pt idx="6">
                  <c:v>712</c:v>
                </c:pt>
                <c:pt idx="7">
                  <c:v>720</c:v>
                </c:pt>
                <c:pt idx="8">
                  <c:v>730</c:v>
                </c:pt>
                <c:pt idx="9">
                  <c:v>680</c:v>
                </c:pt>
                <c:pt idx="10">
                  <c:v>610</c:v>
                </c:pt>
                <c:pt idx="11">
                  <c:v>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4D8-4C9D-AAFB-9EBA71A7F09D}"/>
            </c:ext>
          </c:extLst>
        </c:ser>
        <c:ser>
          <c:idx val="19"/>
          <c:order val="19"/>
          <c:tx>
            <c:strRef>
              <c:f>'Number of employees development'!$A$21</c:f>
              <c:strCache>
                <c:ptCount val="1"/>
                <c:pt idx="0">
                  <c:v>TOMAGRUPPEN AS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'Number of employees development'!$B$1:$Z$1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'Number of employees development'!$B$21:$Z$21</c:f>
              <c:numCache>
                <c:formatCode>#,##0</c:formatCode>
                <c:ptCount val="25"/>
                <c:pt idx="0">
                  <c:v>0</c:v>
                </c:pt>
                <c:pt idx="1">
                  <c:v>650</c:v>
                </c:pt>
                <c:pt idx="2">
                  <c:v>756</c:v>
                </c:pt>
                <c:pt idx="3">
                  <c:v>787</c:v>
                </c:pt>
                <c:pt idx="6">
                  <c:v>1400</c:v>
                </c:pt>
                <c:pt idx="7">
                  <c:v>1700</c:v>
                </c:pt>
                <c:pt idx="9">
                  <c:v>3300</c:v>
                </c:pt>
                <c:pt idx="10">
                  <c:v>2862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4D8-4C9D-AAFB-9EBA71A7F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916544"/>
        <c:axId val="1"/>
      </c:lineChart>
      <c:catAx>
        <c:axId val="182491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39519891038550925"/>
              <c:y val="0.92229232082186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 ansatte</a:t>
                </a:r>
              </a:p>
            </c:rich>
          </c:tx>
          <c:layout>
            <c:manualLayout>
              <c:xMode val="edge"/>
              <c:yMode val="edge"/>
              <c:x val="1.4773776546629732E-2"/>
              <c:y val="0.413088793348684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24916544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84647729283138"/>
          <c:y val="0.11860962165005447"/>
          <c:w val="0.2437675069009726"/>
          <c:h val="0.86094241287323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Figure</a:t>
            </a:r>
            <a:r>
              <a:rPr lang="nb-NO" baseline="0"/>
              <a:t> 3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[2]Sheet1!$B$1</c:f>
              <c:strCache>
                <c:ptCount val="1"/>
                <c:pt idx="0">
                  <c:v>Average Profitability for firm (2008-2017)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[2]Sheet1!$A$2:$A$21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[2]Sheet1!$B$2:$B$21</c:f>
              <c:numCache>
                <c:formatCode>General</c:formatCode>
                <c:ptCount val="20"/>
                <c:pt idx="0">
                  <c:v>17.21</c:v>
                </c:pt>
                <c:pt idx="1">
                  <c:v>8.17</c:v>
                </c:pt>
                <c:pt idx="2">
                  <c:v>17.84</c:v>
                </c:pt>
                <c:pt idx="3">
                  <c:v>14.95</c:v>
                </c:pt>
                <c:pt idx="4">
                  <c:v>5.7</c:v>
                </c:pt>
                <c:pt idx="5">
                  <c:v>7.79</c:v>
                </c:pt>
                <c:pt idx="6">
                  <c:v>15.93</c:v>
                </c:pt>
                <c:pt idx="7">
                  <c:v>13.31</c:v>
                </c:pt>
                <c:pt idx="8">
                  <c:v>17.510000000000002</c:v>
                </c:pt>
                <c:pt idx="9">
                  <c:v>11.96</c:v>
                </c:pt>
                <c:pt idx="10">
                  <c:v>10.26</c:v>
                </c:pt>
                <c:pt idx="11">
                  <c:v>3.94</c:v>
                </c:pt>
                <c:pt idx="12">
                  <c:v>7.08</c:v>
                </c:pt>
                <c:pt idx="13">
                  <c:v>10.27</c:v>
                </c:pt>
                <c:pt idx="14">
                  <c:v>26.46</c:v>
                </c:pt>
                <c:pt idx="15">
                  <c:v>20.39</c:v>
                </c:pt>
                <c:pt idx="16">
                  <c:v>27.1</c:v>
                </c:pt>
                <c:pt idx="17">
                  <c:v>8.1300000000000008</c:v>
                </c:pt>
                <c:pt idx="18">
                  <c:v>8.61</c:v>
                </c:pt>
                <c:pt idx="19">
                  <c:v>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E-4D8A-B87E-69A407AE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535264"/>
        <c:axId val="93191088"/>
      </c:barChart>
      <c:lineChart>
        <c:grouping val="standard"/>
        <c:varyColors val="0"/>
        <c:ser>
          <c:idx val="1"/>
          <c:order val="1"/>
          <c:tx>
            <c:strRef>
              <c:f>[2]Sheet1!$C$1</c:f>
              <c:strCache>
                <c:ptCount val="1"/>
                <c:pt idx="0">
                  <c:v>Market average (top 20 firms)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[2]Sheet1!$A$2:$A$21</c:f>
              <c:strCache>
                <c:ptCount val="20"/>
                <c:pt idx="0">
                  <c:v>4SERVICE KANTINE AS</c:v>
                </c:pt>
                <c:pt idx="1">
                  <c:v>AB SOLUTIONS AS</c:v>
                </c:pt>
                <c:pt idx="2">
                  <c:v>ACCEPT SERVICE PARTNER AS</c:v>
                </c:pt>
                <c:pt idx="3">
                  <c:v>ASC ØSTLANDSKE RENGJØRING AS</c:v>
                </c:pt>
                <c:pt idx="4">
                  <c:v>CAVERION NORGE AS</c:v>
                </c:pt>
                <c:pt idx="5">
                  <c:v>COOR SERVICE MANAGEMENT AS</c:v>
                </c:pt>
                <c:pt idx="6">
                  <c:v>ELITE SERVICE PARTNER AS</c:v>
                </c:pt>
                <c:pt idx="7">
                  <c:v>ESS SUPPORT SERVICES AS</c:v>
                </c:pt>
                <c:pt idx="8">
                  <c:v>EUREST AS</c:v>
                </c:pt>
                <c:pt idx="9">
                  <c:v>FAZER FOOD SERVICES AS</c:v>
                </c:pt>
                <c:pt idx="10">
                  <c:v>ISS FACILITY SERVICES AS</c:v>
                </c:pt>
                <c:pt idx="11">
                  <c:v>NOKAS AS</c:v>
                </c:pt>
                <c:pt idx="12">
                  <c:v>POLYGON AS</c:v>
                </c:pt>
                <c:pt idx="13">
                  <c:v>RESOLVE AS</c:v>
                </c:pt>
                <c:pt idx="14">
                  <c:v>ROYAL RENHOLD AS</c:v>
                </c:pt>
                <c:pt idx="15">
                  <c:v>SECURITAS AS</c:v>
                </c:pt>
                <c:pt idx="16">
                  <c:v>SELECT SERVICE PARTNER AS</c:v>
                </c:pt>
                <c:pt idx="17">
                  <c:v>SIO MAT OG DRIKKE AS</c:v>
                </c:pt>
                <c:pt idx="18">
                  <c:v>SODEXO AS</c:v>
                </c:pt>
                <c:pt idx="19">
                  <c:v>TOMAGRUPPEN AS</c:v>
                </c:pt>
              </c:strCache>
            </c:strRef>
          </c:cat>
          <c:val>
            <c:numRef>
              <c:f>[2]Sheet1!$C$2:$C$21</c:f>
              <c:numCache>
                <c:formatCode>General</c:formatCode>
                <c:ptCount val="20"/>
                <c:pt idx="0">
                  <c:v>12.940000000000001</c:v>
                </c:pt>
                <c:pt idx="1">
                  <c:v>12.940000000000001</c:v>
                </c:pt>
                <c:pt idx="2">
                  <c:v>12.940000000000001</c:v>
                </c:pt>
                <c:pt idx="3">
                  <c:v>12.940000000000001</c:v>
                </c:pt>
                <c:pt idx="4">
                  <c:v>12.940000000000001</c:v>
                </c:pt>
                <c:pt idx="5">
                  <c:v>12.940000000000001</c:v>
                </c:pt>
                <c:pt idx="6">
                  <c:v>12.940000000000001</c:v>
                </c:pt>
                <c:pt idx="7">
                  <c:v>12.940000000000001</c:v>
                </c:pt>
                <c:pt idx="8">
                  <c:v>12.940000000000001</c:v>
                </c:pt>
                <c:pt idx="9">
                  <c:v>12.940000000000001</c:v>
                </c:pt>
                <c:pt idx="10">
                  <c:v>12.940000000000001</c:v>
                </c:pt>
                <c:pt idx="11">
                  <c:v>12.940000000000001</c:v>
                </c:pt>
                <c:pt idx="12">
                  <c:v>12.940000000000001</c:v>
                </c:pt>
                <c:pt idx="13">
                  <c:v>12.940000000000001</c:v>
                </c:pt>
                <c:pt idx="14">
                  <c:v>12.940000000000001</c:v>
                </c:pt>
                <c:pt idx="15">
                  <c:v>12.940000000000001</c:v>
                </c:pt>
                <c:pt idx="16">
                  <c:v>12.940000000000001</c:v>
                </c:pt>
                <c:pt idx="17">
                  <c:v>12.940000000000001</c:v>
                </c:pt>
                <c:pt idx="18">
                  <c:v>12.940000000000001</c:v>
                </c:pt>
                <c:pt idx="19">
                  <c:v>12.940000000000001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3E-4D8A-B87E-69A407AE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35264"/>
        <c:axId val="93191088"/>
      </c:lineChart>
      <c:catAx>
        <c:axId val="18953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3191088"/>
        <c:crosses val="autoZero"/>
        <c:auto val="1"/>
        <c:lblAlgn val="ctr"/>
        <c:lblOffset val="100"/>
        <c:noMultiLvlLbl val="0"/>
      </c:catAx>
      <c:valAx>
        <c:axId val="931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953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/>
    <cx:data id="1"/>
  </cx:chartData>
  <cx:chart>
    <cx:title pos="t" align="ctr" overlay="0"/>
    <cx:plotArea>
      <cx:plotAreaRegion>
        <cx:series layoutId="waterfall" uniqueId="{97659406-B6D6-42AA-A75F-F8672715DE0E}" formatIdx="0">
          <cx:tx>
            <cx:txData>
              <cx:v>2013.0</cx:v>
            </cx:txData>
          </cx:tx>
          <cx:dataLabels pos="outEnd">
            <cx:visibility seriesName="0" categoryName="0" value="1"/>
          </cx:dataLabels>
          <cx:dataId val="0"/>
          <cx:layoutPr>
            <cx:subtotals/>
          </cx:layoutPr>
        </cx:series>
        <cx:series layoutId="waterfall" hidden="1" uniqueId="{8D0B323B-F8E2-4FBB-8B1D-EF3BD47C714B}" formatIdx="1">
          <cx:tx>
            <cx:txData>
              <cx:v>2014.0</cx:v>
            </cx:txData>
          </cx:tx>
          <cx:dataLabels pos="outEnd">
            <cx:visibility seriesName="0" categoryName="0" value="1"/>
          </cx:dataLabels>
          <cx:dataId val="1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1.xml"/><Relationship Id="rId7" Type="http://schemas.openxmlformats.org/officeDocument/2006/relationships/chart" Target="../charts/chart14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microsoft.com/office/2014/relationships/chartEx" Target="../charts/chartEx1.xml"/><Relationship Id="rId5" Type="http://schemas.openxmlformats.org/officeDocument/2006/relationships/chart" Target="../charts/chart13.xml"/><Relationship Id="rId10" Type="http://schemas.openxmlformats.org/officeDocument/2006/relationships/chart" Target="../charts/chart17.xml"/><Relationship Id="rId4" Type="http://schemas.openxmlformats.org/officeDocument/2006/relationships/chart" Target="../charts/chart12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21</xdr:row>
      <xdr:rowOff>28575</xdr:rowOff>
    </xdr:from>
    <xdr:to>
      <xdr:col>13</xdr:col>
      <xdr:colOff>0</xdr:colOff>
      <xdr:row>50</xdr:row>
      <xdr:rowOff>47625</xdr:rowOff>
    </xdr:to>
    <xdr:graphicFrame macro="">
      <xdr:nvGraphicFramePr>
        <xdr:cNvPr id="2065" name="Chart 1">
          <a:extLst>
            <a:ext uri="{FF2B5EF4-FFF2-40B4-BE49-F238E27FC236}">
              <a16:creationId xmlns:a16="http://schemas.microsoft.com/office/drawing/2014/main" id="{226E1D28-35D9-4FB3-8F4E-4182EF2CF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28575</xdr:rowOff>
    </xdr:from>
    <xdr:to>
      <xdr:col>13</xdr:col>
      <xdr:colOff>0</xdr:colOff>
      <xdr:row>50</xdr:row>
      <xdr:rowOff>19050</xdr:rowOff>
    </xdr:to>
    <xdr:graphicFrame macro="">
      <xdr:nvGraphicFramePr>
        <xdr:cNvPr id="3089" name="Chart 1">
          <a:extLst>
            <a:ext uri="{FF2B5EF4-FFF2-40B4-BE49-F238E27FC236}">
              <a16:creationId xmlns:a16="http://schemas.microsoft.com/office/drawing/2014/main" id="{19F2FCF6-16C5-45DD-9421-3C5B05771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1981200</xdr:colOff>
      <xdr:row>21</xdr:row>
      <xdr:rowOff>28575</xdr:rowOff>
    </xdr:from>
    <xdr:to>
      <xdr:col>12</xdr:col>
      <xdr:colOff>723900</xdr:colOff>
      <xdr:row>50</xdr:row>
      <xdr:rowOff>47625</xdr:rowOff>
    </xdr:to>
    <xdr:graphicFrame macro="">
      <xdr:nvGraphicFramePr>
        <xdr:cNvPr id="4113" name="Chart 1">
          <a:extLst>
            <a:ext uri="{FF2B5EF4-FFF2-40B4-BE49-F238E27FC236}">
              <a16:creationId xmlns:a16="http://schemas.microsoft.com/office/drawing/2014/main" id="{9DAE36DF-0208-4629-9FD6-655395819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21</xdr:row>
      <xdr:rowOff>19050</xdr:rowOff>
    </xdr:from>
    <xdr:to>
      <xdr:col>13</xdr:col>
      <xdr:colOff>19050</xdr:colOff>
      <xdr:row>52</xdr:row>
      <xdr:rowOff>142875</xdr:rowOff>
    </xdr:to>
    <xdr:graphicFrame macro="">
      <xdr:nvGraphicFramePr>
        <xdr:cNvPr id="5137" name="Chart 1">
          <a:extLst>
            <a:ext uri="{FF2B5EF4-FFF2-40B4-BE49-F238E27FC236}">
              <a16:creationId xmlns:a16="http://schemas.microsoft.com/office/drawing/2014/main" id="{D897633B-776B-4D90-8EAF-D3D60057C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21</xdr:row>
      <xdr:rowOff>19050</xdr:rowOff>
    </xdr:from>
    <xdr:to>
      <xdr:col>13</xdr:col>
      <xdr:colOff>0</xdr:colOff>
      <xdr:row>50</xdr:row>
      <xdr:rowOff>38100</xdr:rowOff>
    </xdr:to>
    <xdr:graphicFrame macro="">
      <xdr:nvGraphicFramePr>
        <xdr:cNvPr id="6161" name="Chart 1">
          <a:extLst>
            <a:ext uri="{FF2B5EF4-FFF2-40B4-BE49-F238E27FC236}">
              <a16:creationId xmlns:a16="http://schemas.microsoft.com/office/drawing/2014/main" id="{2F224694-B2EC-4922-A5F2-51CA72F12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1971675</xdr:colOff>
      <xdr:row>21</xdr:row>
      <xdr:rowOff>38100</xdr:rowOff>
    </xdr:from>
    <xdr:to>
      <xdr:col>14</xdr:col>
      <xdr:colOff>447675</xdr:colOff>
      <xdr:row>50</xdr:row>
      <xdr:rowOff>47625</xdr:rowOff>
    </xdr:to>
    <xdr:graphicFrame macro="">
      <xdr:nvGraphicFramePr>
        <xdr:cNvPr id="7185" name="Chart 1">
          <a:extLst>
            <a:ext uri="{FF2B5EF4-FFF2-40B4-BE49-F238E27FC236}">
              <a16:creationId xmlns:a16="http://schemas.microsoft.com/office/drawing/2014/main" id="{095FBADE-16CC-494B-B220-1C060F0F9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22</xdr:row>
      <xdr:rowOff>9525</xdr:rowOff>
    </xdr:from>
    <xdr:to>
      <xdr:col>13</xdr:col>
      <xdr:colOff>571500</xdr:colOff>
      <xdr:row>54</xdr:row>
      <xdr:rowOff>123825</xdr:rowOff>
    </xdr:to>
    <xdr:graphicFrame macro="">
      <xdr:nvGraphicFramePr>
        <xdr:cNvPr id="8209" name="Chart 1">
          <a:extLst>
            <a:ext uri="{FF2B5EF4-FFF2-40B4-BE49-F238E27FC236}">
              <a16:creationId xmlns:a16="http://schemas.microsoft.com/office/drawing/2014/main" id="{8C183A36-EAC9-493A-976E-C89EDA1BD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1962150</xdr:colOff>
      <xdr:row>22</xdr:row>
      <xdr:rowOff>38100</xdr:rowOff>
    </xdr:from>
    <xdr:to>
      <xdr:col>14</xdr:col>
      <xdr:colOff>381000</xdr:colOff>
      <xdr:row>51</xdr:row>
      <xdr:rowOff>0</xdr:rowOff>
    </xdr:to>
    <xdr:graphicFrame macro="">
      <xdr:nvGraphicFramePr>
        <xdr:cNvPr id="9233" name="Chart 1">
          <a:extLst>
            <a:ext uri="{FF2B5EF4-FFF2-40B4-BE49-F238E27FC236}">
              <a16:creationId xmlns:a16="http://schemas.microsoft.com/office/drawing/2014/main" id="{B4ECAE42-71B8-4301-959B-08E23B502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3</xdr:row>
      <xdr:rowOff>4762</xdr:rowOff>
    </xdr:from>
    <xdr:to>
      <xdr:col>15</xdr:col>
      <xdr:colOff>171450</xdr:colOff>
      <xdr:row>17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A4419B-F846-4B50-9C81-8995AB28A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200024</xdr:colOff>
      <xdr:row>21</xdr:row>
      <xdr:rowOff>52387</xdr:rowOff>
    </xdr:from>
    <xdr:to>
      <xdr:col>18</xdr:col>
      <xdr:colOff>581025</xdr:colOff>
      <xdr:row>39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8221C7-7095-4304-8667-71106D79F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123825</xdr:colOff>
      <xdr:row>34</xdr:row>
      <xdr:rowOff>33337</xdr:rowOff>
    </xdr:from>
    <xdr:to>
      <xdr:col>18</xdr:col>
      <xdr:colOff>142875</xdr:colOff>
      <xdr:row>48</xdr:row>
      <xdr:rowOff>100012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7513E7-E501-43D3-8F17-8D0441EDD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533400</xdr:colOff>
      <xdr:row>88</xdr:row>
      <xdr:rowOff>185737</xdr:rowOff>
    </xdr:from>
    <xdr:to>
      <xdr:col>12</xdr:col>
      <xdr:colOff>228600</xdr:colOff>
      <xdr:row>103</xdr:row>
      <xdr:rowOff>71437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6D1FF4A-6109-4AD4-AA76-964277C15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1452562</xdr:colOff>
      <xdr:row>112</xdr:row>
      <xdr:rowOff>185737</xdr:rowOff>
    </xdr:from>
    <xdr:to>
      <xdr:col>10</xdr:col>
      <xdr:colOff>90487</xdr:colOff>
      <xdr:row>125</xdr:row>
      <xdr:rowOff>71437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F570EAC-FEF2-4A0D-9EE3-97B87BFB7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228600</xdr:colOff>
      <xdr:row>145</xdr:row>
      <xdr:rowOff>109537</xdr:rowOff>
    </xdr:from>
    <xdr:to>
      <xdr:col>10</xdr:col>
      <xdr:colOff>19050</xdr:colOff>
      <xdr:row>160</xdr:row>
      <xdr:rowOff>14287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4" name="Chart 13">
              <a:extLst>
                <a:ext uri="{FF2B5EF4-FFF2-40B4-BE49-F238E27FC236}">
                  <a16:creationId xmlns:a16="http://schemas.microsoft.com/office/drawing/2014/main" id="{A20A12C2-96F6-4034-9A90-9A7B25C431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600075</xdr:colOff>
      <xdr:row>131</xdr:row>
      <xdr:rowOff>80962</xdr:rowOff>
    </xdr:from>
    <xdr:to>
      <xdr:col>9</xdr:col>
      <xdr:colOff>390525</xdr:colOff>
      <xdr:row>145</xdr:row>
      <xdr:rowOff>90487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131FB63-3366-4DFB-86A9-063E0C2C2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71437</xdr:colOff>
      <xdr:row>164</xdr:row>
      <xdr:rowOff>71437</xdr:rowOff>
    </xdr:from>
    <xdr:to>
      <xdr:col>12</xdr:col>
      <xdr:colOff>376237</xdr:colOff>
      <xdr:row>178</xdr:row>
      <xdr:rowOff>119062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7AA941C-2320-457E-AEA1-B6203512E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57150</xdr:colOff>
      <xdr:row>231</xdr:row>
      <xdr:rowOff>9524</xdr:rowOff>
    </xdr:from>
    <xdr:to>
      <xdr:col>13</xdr:col>
      <xdr:colOff>495300</xdr:colOff>
      <xdr:row>250</xdr:row>
      <xdr:rowOff>114299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567AAFC-49E7-4429-9FBB-D8F5A8614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4</xdr:col>
      <xdr:colOff>1295400</xdr:colOff>
      <xdr:row>52</xdr:row>
      <xdr:rowOff>133350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3082DCE-405C-4508-BDDC-BED17776E68F}"/>
            </a:ext>
          </a:extLst>
        </xdr:cNvPr>
        <xdr:cNvSpPr txBox="1"/>
      </xdr:nvSpPr>
      <xdr:spPr>
        <a:xfrm>
          <a:off x="8458200" y="867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2</xdr:col>
      <xdr:colOff>1666875</xdr:colOff>
      <xdr:row>40</xdr:row>
      <xdr:rowOff>123825</xdr:rowOff>
    </xdr:from>
    <xdr:to>
      <xdr:col>8</xdr:col>
      <xdr:colOff>276225</xdr:colOff>
      <xdr:row>57</xdr:row>
      <xdr:rowOff>171450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3CF878E-EF70-4BF1-B123-CA1361931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s-stud\profiles$\s233970\AppData\Roaming\Microsoft\Excel\Book5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s-stud\profiles$\s233970\AppData\Roaming\Microsoft\Excel\Book4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s-stud\profiles$\s233970\AppData\Roaming\Microsoft\Excel\Book4%20(version%202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33970.ADA.003\Desktop\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2013</v>
          </cell>
          <cell r="C3">
            <v>2014</v>
          </cell>
        </row>
        <row r="4">
          <cell r="A4" t="str">
            <v>4SERVICE KANTINE AS</v>
          </cell>
          <cell r="B4">
            <v>3486</v>
          </cell>
          <cell r="C4">
            <v>3661</v>
          </cell>
        </row>
        <row r="5">
          <cell r="A5" t="str">
            <v>AB SOLUTIONS AS</v>
          </cell>
          <cell r="B5">
            <v>-27960</v>
          </cell>
          <cell r="C5">
            <v>12314</v>
          </cell>
        </row>
        <row r="6">
          <cell r="A6" t="str">
            <v>ACCEPT SERVICE PARTNER AS</v>
          </cell>
          <cell r="B6">
            <v>4185</v>
          </cell>
          <cell r="C6">
            <v>8977</v>
          </cell>
        </row>
        <row r="7">
          <cell r="A7" t="str">
            <v>ASC ØSTLANDSKE RENGJØRING AS</v>
          </cell>
          <cell r="B7">
            <v>6400</v>
          </cell>
          <cell r="C7">
            <v>7258</v>
          </cell>
        </row>
        <row r="8">
          <cell r="A8" t="str">
            <v>CAVERION NORGE AS</v>
          </cell>
          <cell r="B8">
            <v>-36204</v>
          </cell>
          <cell r="C8">
            <v>-134342</v>
          </cell>
        </row>
        <row r="9">
          <cell r="A9" t="str">
            <v>COOR SERVICE MANAGEMENT AS</v>
          </cell>
          <cell r="B9">
            <v>-187384</v>
          </cell>
          <cell r="C9">
            <v>11477</v>
          </cell>
        </row>
        <row r="10">
          <cell r="A10" t="str">
            <v>ELITE SERVICE PARTNER AS</v>
          </cell>
          <cell r="B10">
            <v>30322</v>
          </cell>
          <cell r="C10">
            <v>35227</v>
          </cell>
        </row>
        <row r="11">
          <cell r="A11" t="str">
            <v>ESS SUPPORT SERVICES AS</v>
          </cell>
          <cell r="B11">
            <v>91484</v>
          </cell>
          <cell r="C11">
            <v>89494</v>
          </cell>
        </row>
        <row r="12">
          <cell r="A12" t="str">
            <v>EUREST AS</v>
          </cell>
          <cell r="B12">
            <v>54539</v>
          </cell>
          <cell r="C12">
            <v>43271</v>
          </cell>
        </row>
        <row r="13">
          <cell r="A13" t="str">
            <v>FAZER FOOD SERVICES AS</v>
          </cell>
          <cell r="B13">
            <v>23957</v>
          </cell>
          <cell r="C13">
            <v>21745</v>
          </cell>
        </row>
        <row r="14">
          <cell r="A14" t="str">
            <v>ISS FACILITY SERVICES AS</v>
          </cell>
          <cell r="B14">
            <v>227455</v>
          </cell>
          <cell r="C14">
            <v>180775</v>
          </cell>
        </row>
        <row r="15">
          <cell r="A15" t="str">
            <v>NOKAS AS</v>
          </cell>
          <cell r="B15">
            <v>-24978</v>
          </cell>
          <cell r="C15">
            <v>-135</v>
          </cell>
        </row>
        <row r="16">
          <cell r="A16" t="str">
            <v>POLYGON AS</v>
          </cell>
          <cell r="B16">
            <v>3038</v>
          </cell>
          <cell r="C16">
            <v>-3008</v>
          </cell>
        </row>
        <row r="17">
          <cell r="A17" t="str">
            <v>RESOLVE AS</v>
          </cell>
          <cell r="B17">
            <v>-1558</v>
          </cell>
          <cell r="C17">
            <v>3845</v>
          </cell>
        </row>
        <row r="18">
          <cell r="A18" t="str">
            <v>ROYAL RENHOLD AS</v>
          </cell>
          <cell r="B18">
            <v>10950</v>
          </cell>
          <cell r="C18">
            <v>11987</v>
          </cell>
        </row>
        <row r="19">
          <cell r="A19" t="str">
            <v>SECURITAS AS</v>
          </cell>
          <cell r="B19">
            <v>80807</v>
          </cell>
          <cell r="C19">
            <v>91393</v>
          </cell>
        </row>
        <row r="20">
          <cell r="A20" t="str">
            <v>SELECT SERVICE PARTNER AS</v>
          </cell>
          <cell r="B20">
            <v>143609</v>
          </cell>
          <cell r="C20">
            <v>143685</v>
          </cell>
        </row>
        <row r="21">
          <cell r="A21" t="str">
            <v>SIO MAT OG DRIKKE AS</v>
          </cell>
          <cell r="B21">
            <v>-1524</v>
          </cell>
          <cell r="C21">
            <v>2132</v>
          </cell>
        </row>
        <row r="22">
          <cell r="A22" t="str">
            <v>SODEXO AS</v>
          </cell>
          <cell r="B22">
            <v>1780</v>
          </cell>
          <cell r="C22">
            <v>1049</v>
          </cell>
        </row>
        <row r="23">
          <cell r="A23" t="str">
            <v>TOMAGRUPPEN AS</v>
          </cell>
          <cell r="B23">
            <v>19873</v>
          </cell>
          <cell r="C23">
            <v>35413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Average Profitability for firm (2008-2017)</v>
          </cell>
          <cell r="C1" t="str">
            <v>Market average (top 20 firms)</v>
          </cell>
        </row>
        <row r="2">
          <cell r="A2" t="str">
            <v>4SERVICE KANTINE AS</v>
          </cell>
          <cell r="B2">
            <v>17.21</v>
          </cell>
          <cell r="C2">
            <v>12.940000000000001</v>
          </cell>
        </row>
        <row r="3">
          <cell r="A3" t="str">
            <v>AB SOLUTIONS AS</v>
          </cell>
          <cell r="B3">
            <v>8.17</v>
          </cell>
          <cell r="C3">
            <v>12.940000000000001</v>
          </cell>
        </row>
        <row r="4">
          <cell r="A4" t="str">
            <v>ACCEPT SERVICE PARTNER AS</v>
          </cell>
          <cell r="B4">
            <v>17.84</v>
          </cell>
          <cell r="C4">
            <v>12.940000000000001</v>
          </cell>
        </row>
        <row r="5">
          <cell r="A5" t="str">
            <v>ASC ØSTLANDSKE RENGJØRING AS</v>
          </cell>
          <cell r="B5">
            <v>14.95</v>
          </cell>
          <cell r="C5">
            <v>12.940000000000001</v>
          </cell>
        </row>
        <row r="6">
          <cell r="A6" t="str">
            <v>CAVERION NORGE AS</v>
          </cell>
          <cell r="B6">
            <v>5.7</v>
          </cell>
          <cell r="C6">
            <v>12.940000000000001</v>
          </cell>
        </row>
        <row r="7">
          <cell r="A7" t="str">
            <v>COOR SERVICE MANAGEMENT AS</v>
          </cell>
          <cell r="B7">
            <v>7.79</v>
          </cell>
          <cell r="C7">
            <v>12.940000000000001</v>
          </cell>
        </row>
        <row r="8">
          <cell r="A8" t="str">
            <v>ELITE SERVICE PARTNER AS</v>
          </cell>
          <cell r="B8">
            <v>15.93</v>
          </cell>
          <cell r="C8">
            <v>12.940000000000001</v>
          </cell>
        </row>
        <row r="9">
          <cell r="A9" t="str">
            <v>ESS SUPPORT SERVICES AS</v>
          </cell>
          <cell r="B9">
            <v>13.31</v>
          </cell>
          <cell r="C9">
            <v>12.940000000000001</v>
          </cell>
        </row>
        <row r="10">
          <cell r="A10" t="str">
            <v>EUREST AS</v>
          </cell>
          <cell r="B10">
            <v>17.510000000000002</v>
          </cell>
          <cell r="C10">
            <v>12.940000000000001</v>
          </cell>
        </row>
        <row r="11">
          <cell r="A11" t="str">
            <v>FAZER FOOD SERVICES AS</v>
          </cell>
          <cell r="B11">
            <v>11.96</v>
          </cell>
          <cell r="C11">
            <v>12.940000000000001</v>
          </cell>
        </row>
        <row r="12">
          <cell r="A12" t="str">
            <v>ISS FACILITY SERVICES AS</v>
          </cell>
          <cell r="B12">
            <v>10.26</v>
          </cell>
          <cell r="C12">
            <v>12.940000000000001</v>
          </cell>
        </row>
        <row r="13">
          <cell r="A13" t="str">
            <v>NOKAS AS</v>
          </cell>
          <cell r="B13">
            <v>3.94</v>
          </cell>
          <cell r="C13">
            <v>12.940000000000001</v>
          </cell>
        </row>
        <row r="14">
          <cell r="A14" t="str">
            <v>POLYGON AS</v>
          </cell>
          <cell r="B14">
            <v>7.08</v>
          </cell>
          <cell r="C14">
            <v>12.940000000000001</v>
          </cell>
        </row>
        <row r="15">
          <cell r="A15" t="str">
            <v>RESOLVE AS</v>
          </cell>
          <cell r="B15">
            <v>10.27</v>
          </cell>
          <cell r="C15">
            <v>12.940000000000001</v>
          </cell>
        </row>
        <row r="16">
          <cell r="A16" t="str">
            <v>ROYAL RENHOLD AS</v>
          </cell>
          <cell r="B16">
            <v>26.46</v>
          </cell>
          <cell r="C16">
            <v>12.940000000000001</v>
          </cell>
        </row>
        <row r="17">
          <cell r="A17" t="str">
            <v>SECURITAS AS</v>
          </cell>
          <cell r="B17">
            <v>20.39</v>
          </cell>
          <cell r="C17">
            <v>12.940000000000001</v>
          </cell>
        </row>
        <row r="18">
          <cell r="A18" t="str">
            <v>SELECT SERVICE PARTNER AS</v>
          </cell>
          <cell r="B18">
            <v>27.1</v>
          </cell>
          <cell r="C18">
            <v>12.940000000000001</v>
          </cell>
        </row>
        <row r="19">
          <cell r="A19" t="str">
            <v>SIO MAT OG DRIKKE AS</v>
          </cell>
          <cell r="B19">
            <v>8.1300000000000008</v>
          </cell>
          <cell r="C19">
            <v>12.940000000000001</v>
          </cell>
        </row>
        <row r="20">
          <cell r="A20" t="str">
            <v>SODEXO AS</v>
          </cell>
          <cell r="B20">
            <v>8.61</v>
          </cell>
          <cell r="C20">
            <v>12.940000000000001</v>
          </cell>
        </row>
        <row r="21">
          <cell r="A21" t="str">
            <v>TOMAGRUPPEN AS</v>
          </cell>
          <cell r="B21">
            <v>6.19</v>
          </cell>
          <cell r="C21">
            <v>12.940000000000001</v>
          </cell>
        </row>
        <row r="32">
          <cell r="B32" t="str">
            <v>Average operating profit for firm (2008-2017)</v>
          </cell>
          <cell r="C32" t="str">
            <v>Market average (top 20 firms)</v>
          </cell>
        </row>
        <row r="33">
          <cell r="A33" t="str">
            <v>4SERVICE KANTINE AS</v>
          </cell>
          <cell r="B33">
            <v>4788.8999999999996</v>
          </cell>
          <cell r="C33">
            <v>39628.514999999999</v>
          </cell>
        </row>
        <row r="34">
          <cell r="A34" t="str">
            <v>AB SOLUTIONS AS</v>
          </cell>
          <cell r="B34">
            <v>4776.3</v>
          </cell>
          <cell r="C34">
            <v>39628.514999999999</v>
          </cell>
        </row>
        <row r="35">
          <cell r="A35" t="str">
            <v>ACCEPT SERVICE PARTNER AS</v>
          </cell>
          <cell r="B35">
            <v>7820.7</v>
          </cell>
          <cell r="C35">
            <v>39628.514999999999</v>
          </cell>
        </row>
        <row r="36">
          <cell r="A36" t="str">
            <v>ASC ØSTLANDSKE RENGJØRING AS</v>
          </cell>
          <cell r="B36">
            <v>5332.8</v>
          </cell>
          <cell r="C36">
            <v>39628.514999999999</v>
          </cell>
        </row>
        <row r="37">
          <cell r="A37" t="str">
            <v>CAVERION NORGE AS</v>
          </cell>
          <cell r="B37">
            <v>76169.100000000006</v>
          </cell>
          <cell r="C37">
            <v>39628.514999999999</v>
          </cell>
        </row>
        <row r="38">
          <cell r="A38" t="str">
            <v>COOR SERVICE MANAGEMENT AS</v>
          </cell>
          <cell r="B38">
            <v>19535.7</v>
          </cell>
          <cell r="C38">
            <v>39628.514999999999</v>
          </cell>
        </row>
        <row r="39">
          <cell r="A39" t="str">
            <v>ELITE SERVICE PARTNER AS</v>
          </cell>
          <cell r="B39">
            <v>28483.4</v>
          </cell>
          <cell r="C39">
            <v>39628.514999999999</v>
          </cell>
        </row>
        <row r="40">
          <cell r="A40" t="str">
            <v>ESS SUPPORT SERVICES AS</v>
          </cell>
          <cell r="B40">
            <v>53906.6</v>
          </cell>
          <cell r="C40">
            <v>39628.514999999999</v>
          </cell>
        </row>
        <row r="41">
          <cell r="A41" t="str">
            <v>EUREST AS</v>
          </cell>
          <cell r="B41">
            <v>46768.2</v>
          </cell>
          <cell r="C41">
            <v>39628.514999999999</v>
          </cell>
        </row>
        <row r="42">
          <cell r="A42" t="str">
            <v>FAZER FOOD SERVICES AS</v>
          </cell>
          <cell r="B42">
            <v>14002.9</v>
          </cell>
          <cell r="C42">
            <v>39628.514999999999</v>
          </cell>
        </row>
        <row r="43">
          <cell r="A43" t="str">
            <v>ISS FACILITY SERVICES AS</v>
          </cell>
          <cell r="B43">
            <v>228616.3</v>
          </cell>
          <cell r="C43">
            <v>39628.514999999999</v>
          </cell>
        </row>
        <row r="44">
          <cell r="A44" t="str">
            <v>NOKAS AS</v>
          </cell>
          <cell r="B44">
            <v>34021.1</v>
          </cell>
          <cell r="C44">
            <v>39628.514999999999</v>
          </cell>
        </row>
        <row r="45">
          <cell r="A45" t="str">
            <v>POLYGON AS</v>
          </cell>
          <cell r="B45">
            <v>5833.1</v>
          </cell>
          <cell r="C45">
            <v>39628.514999999999</v>
          </cell>
        </row>
        <row r="46">
          <cell r="A46" t="str">
            <v>RESOLVE AS</v>
          </cell>
          <cell r="B46">
            <v>2231.6</v>
          </cell>
          <cell r="C46">
            <v>39628.514999999999</v>
          </cell>
        </row>
        <row r="47">
          <cell r="A47" t="str">
            <v>ROYAL RENHOLD AS</v>
          </cell>
          <cell r="B47">
            <v>9723.7000000000007</v>
          </cell>
          <cell r="C47">
            <v>39628.514999999999</v>
          </cell>
        </row>
        <row r="48">
          <cell r="A48" t="str">
            <v>SECURITAS AS</v>
          </cell>
          <cell r="B48">
            <v>102858.3</v>
          </cell>
          <cell r="C48">
            <v>39628.514999999999</v>
          </cell>
        </row>
        <row r="49">
          <cell r="A49" t="str">
            <v>SELECT SERVICE PARTNER AS</v>
          </cell>
          <cell r="B49">
            <v>123492.5</v>
          </cell>
          <cell r="C49">
            <v>39628.514999999999</v>
          </cell>
        </row>
        <row r="50">
          <cell r="A50" t="str">
            <v>SIO MAT OG DRIKKE AS</v>
          </cell>
          <cell r="B50">
            <v>1683.3</v>
          </cell>
          <cell r="C50">
            <v>39628.514999999999</v>
          </cell>
        </row>
        <row r="51">
          <cell r="A51" t="str">
            <v>SODEXO AS</v>
          </cell>
          <cell r="B51">
            <v>9616.7999999999993</v>
          </cell>
          <cell r="C51">
            <v>39628.514999999999</v>
          </cell>
        </row>
        <row r="52">
          <cell r="A52" t="str">
            <v>TOMAGRUPPEN AS</v>
          </cell>
          <cell r="B52">
            <v>12909</v>
          </cell>
          <cell r="C52">
            <v>39628.514999999999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Average for firm (2008-2017)</v>
          </cell>
          <cell r="C1" t="str">
            <v>Top 20 market average (2008-2017)</v>
          </cell>
        </row>
        <row r="2">
          <cell r="A2" t="str">
            <v>4SERVICE KANTINE AS</v>
          </cell>
          <cell r="B2">
            <v>4788.8999999999996</v>
          </cell>
          <cell r="C2">
            <v>39628.514999999999</v>
          </cell>
        </row>
        <row r="3">
          <cell r="A3" t="str">
            <v>AB SOLUTIONS AS</v>
          </cell>
          <cell r="B3">
            <v>4776.3</v>
          </cell>
          <cell r="C3">
            <v>39628.514999999999</v>
          </cell>
        </row>
        <row r="4">
          <cell r="A4" t="str">
            <v>ACCEPT SERVICE PARTNER AS</v>
          </cell>
          <cell r="B4">
            <v>7820.7</v>
          </cell>
          <cell r="C4">
            <v>39628.514999999999</v>
          </cell>
        </row>
        <row r="5">
          <cell r="A5" t="str">
            <v>ASC ØSTLANDSKE RENGJØRING AS</v>
          </cell>
          <cell r="B5">
            <v>5332.8</v>
          </cell>
          <cell r="C5">
            <v>39628.514999999999</v>
          </cell>
        </row>
        <row r="6">
          <cell r="A6" t="str">
            <v>CAVERION NORGE AS</v>
          </cell>
          <cell r="B6">
            <v>76169.100000000006</v>
          </cell>
          <cell r="C6">
            <v>39628.514999999999</v>
          </cell>
        </row>
        <row r="7">
          <cell r="A7" t="str">
            <v>COOR SERVICE MANAGEMENT AS</v>
          </cell>
          <cell r="B7">
            <v>19535.7</v>
          </cell>
          <cell r="C7">
            <v>39628.514999999999</v>
          </cell>
        </row>
        <row r="8">
          <cell r="A8" t="str">
            <v>ELITE SERVICE PARTNER AS</v>
          </cell>
          <cell r="B8">
            <v>28483.4</v>
          </cell>
          <cell r="C8">
            <v>39628.514999999999</v>
          </cell>
        </row>
        <row r="9">
          <cell r="A9" t="str">
            <v>ESS SUPPORT SERVICES AS</v>
          </cell>
          <cell r="B9">
            <v>53906.6</v>
          </cell>
          <cell r="C9">
            <v>39628.514999999999</v>
          </cell>
        </row>
        <row r="10">
          <cell r="A10" t="str">
            <v>EUREST AS</v>
          </cell>
          <cell r="B10">
            <v>46768.2</v>
          </cell>
          <cell r="C10">
            <v>39628.514999999999</v>
          </cell>
        </row>
        <row r="11">
          <cell r="A11" t="str">
            <v>FAZER FOOD SERVICES AS</v>
          </cell>
          <cell r="B11">
            <v>14002.9</v>
          </cell>
          <cell r="C11">
            <v>39628.514999999999</v>
          </cell>
        </row>
        <row r="12">
          <cell r="A12" t="str">
            <v>ISS FACILITY SERVICES AS</v>
          </cell>
          <cell r="B12">
            <v>228616.3</v>
          </cell>
          <cell r="C12">
            <v>39628.514999999999</v>
          </cell>
        </row>
        <row r="13">
          <cell r="A13" t="str">
            <v>NOKAS AS</v>
          </cell>
          <cell r="B13">
            <v>34021.1</v>
          </cell>
          <cell r="C13">
            <v>39628.514999999999</v>
          </cell>
        </row>
        <row r="14">
          <cell r="A14" t="str">
            <v>POLYGON AS</v>
          </cell>
          <cell r="B14">
            <v>5833.1</v>
          </cell>
          <cell r="C14">
            <v>39628.514999999999</v>
          </cell>
        </row>
        <row r="15">
          <cell r="A15" t="str">
            <v>RESOLVE AS</v>
          </cell>
          <cell r="B15">
            <v>2231.6</v>
          </cell>
          <cell r="C15">
            <v>39628.514999999999</v>
          </cell>
        </row>
        <row r="16">
          <cell r="A16" t="str">
            <v>ROYAL RENHOLD AS</v>
          </cell>
          <cell r="B16">
            <v>9723.7000000000007</v>
          </cell>
          <cell r="C16">
            <v>39628.514999999999</v>
          </cell>
        </row>
        <row r="17">
          <cell r="A17" t="str">
            <v>SECURITAS AS</v>
          </cell>
          <cell r="B17">
            <v>102858.3</v>
          </cell>
          <cell r="C17">
            <v>39628.514999999999</v>
          </cell>
        </row>
        <row r="18">
          <cell r="A18" t="str">
            <v>SELECT SERVICE PARTNER AS</v>
          </cell>
          <cell r="B18">
            <v>123492.5</v>
          </cell>
          <cell r="C18">
            <v>39628.514999999999</v>
          </cell>
        </row>
        <row r="19">
          <cell r="A19" t="str">
            <v>SIO MAT OG DRIKKE AS</v>
          </cell>
          <cell r="B19">
            <v>1683.3</v>
          </cell>
          <cell r="C19">
            <v>39628.514999999999</v>
          </cell>
        </row>
        <row r="20">
          <cell r="A20" t="str">
            <v>SODEXO AS</v>
          </cell>
          <cell r="B20">
            <v>9616.7999999999993</v>
          </cell>
          <cell r="C20">
            <v>39628.514999999999</v>
          </cell>
        </row>
        <row r="21">
          <cell r="A21" t="str">
            <v>TOMAGRUPPEN AS</v>
          </cell>
          <cell r="B21">
            <v>12909</v>
          </cell>
          <cell r="C21">
            <v>39628.514999999999</v>
          </cell>
        </row>
        <row r="33">
          <cell r="B33" t="str">
            <v>Total Assets 2008</v>
          </cell>
          <cell r="C33" t="str">
            <v>Total Assets 2017</v>
          </cell>
        </row>
        <row r="34">
          <cell r="A34" t="str">
            <v>4SERVICE KANTINE AS</v>
          </cell>
          <cell r="B34">
            <v>5110</v>
          </cell>
          <cell r="C34">
            <v>68046</v>
          </cell>
        </row>
        <row r="35">
          <cell r="A35" t="str">
            <v>AB SOLUTIONS AS</v>
          </cell>
          <cell r="B35">
            <v>4</v>
          </cell>
          <cell r="C35">
            <v>78601</v>
          </cell>
        </row>
        <row r="36">
          <cell r="A36" t="str">
            <v>ACCEPT SERVICE PARTNER AS</v>
          </cell>
          <cell r="B36">
            <v>6559</v>
          </cell>
          <cell r="C36">
            <v>101940</v>
          </cell>
        </row>
        <row r="37">
          <cell r="A37" t="str">
            <v>ASC ØSTLANDSKE RENGJØRING AS</v>
          </cell>
          <cell r="B37">
            <v>22663</v>
          </cell>
          <cell r="C37">
            <v>43828</v>
          </cell>
        </row>
        <row r="38">
          <cell r="A38" t="str">
            <v>CAVERION NORGE AS</v>
          </cell>
          <cell r="B38">
            <v>1905735</v>
          </cell>
          <cell r="C38">
            <v>1359738</v>
          </cell>
        </row>
        <row r="39">
          <cell r="A39" t="str">
            <v>COOR SERVICE MANAGEMENT AS</v>
          </cell>
          <cell r="B39">
            <v>295766</v>
          </cell>
          <cell r="C39">
            <v>672348</v>
          </cell>
        </row>
        <row r="40">
          <cell r="A40" t="str">
            <v>ELITE SERVICE PARTNER AS</v>
          </cell>
          <cell r="B40">
            <v>92933</v>
          </cell>
          <cell r="C40">
            <v>349141</v>
          </cell>
        </row>
        <row r="41">
          <cell r="A41" t="str">
            <v>ESS SUPPORT SERVICES AS</v>
          </cell>
          <cell r="B41">
            <v>553914</v>
          </cell>
          <cell r="C41">
            <v>384475</v>
          </cell>
        </row>
        <row r="42">
          <cell r="A42" t="str">
            <v>EUREST AS</v>
          </cell>
          <cell r="B42">
            <v>182655</v>
          </cell>
          <cell r="C42">
            <v>499285</v>
          </cell>
        </row>
        <row r="43">
          <cell r="A43" t="str">
            <v>FAZER FOOD SERVICES AS</v>
          </cell>
          <cell r="B43">
            <v>92054</v>
          </cell>
          <cell r="C43">
            <v>335957</v>
          </cell>
        </row>
        <row r="44">
          <cell r="A44" t="str">
            <v>ISS FACILITY SERVICES AS</v>
          </cell>
          <cell r="B44">
            <v>2763276</v>
          </cell>
          <cell r="C44">
            <v>2513095</v>
          </cell>
        </row>
        <row r="45">
          <cell r="A45" t="str">
            <v>NOKAS AS</v>
          </cell>
          <cell r="B45">
            <v>714787</v>
          </cell>
          <cell r="C45">
            <v>3311894</v>
          </cell>
        </row>
        <row r="46">
          <cell r="A46" t="str">
            <v>POLYGON AS</v>
          </cell>
          <cell r="B46">
            <v>155475</v>
          </cell>
          <cell r="C46">
            <v>133990</v>
          </cell>
        </row>
        <row r="47">
          <cell r="A47" t="str">
            <v>RESOLVE AS</v>
          </cell>
          <cell r="B47">
            <v>20220</v>
          </cell>
          <cell r="C47">
            <v>42045</v>
          </cell>
        </row>
        <row r="48">
          <cell r="A48" t="str">
            <v>ROYAL RENHOLD AS</v>
          </cell>
          <cell r="B48">
            <v>26186</v>
          </cell>
          <cell r="C48">
            <v>34327</v>
          </cell>
        </row>
        <row r="49">
          <cell r="A49" t="str">
            <v>SECURITAS AS</v>
          </cell>
          <cell r="B49">
            <v>569397</v>
          </cell>
          <cell r="C49">
            <v>867754</v>
          </cell>
        </row>
        <row r="50">
          <cell r="A50" t="str">
            <v>SELECT SERVICE PARTNER AS</v>
          </cell>
          <cell r="B50">
            <v>468926</v>
          </cell>
          <cell r="C50">
            <v>763380</v>
          </cell>
        </row>
        <row r="51">
          <cell r="A51" t="str">
            <v>SIO MAT OG DRIKKE AS</v>
          </cell>
          <cell r="B51">
            <v>29099</v>
          </cell>
          <cell r="C51">
            <v>26995</v>
          </cell>
        </row>
        <row r="52">
          <cell r="A52" t="str">
            <v>SODEXO AS</v>
          </cell>
          <cell r="B52">
            <v>92356</v>
          </cell>
          <cell r="C52">
            <v>210757</v>
          </cell>
        </row>
        <row r="53">
          <cell r="A53" t="str">
            <v>TOMAGRUPPEN AS</v>
          </cell>
          <cell r="B53">
            <v>116248</v>
          </cell>
          <cell r="C53">
            <v>512390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2007</v>
          </cell>
        </row>
        <row r="27">
          <cell r="B27">
            <v>2007</v>
          </cell>
          <cell r="C27">
            <v>2008</v>
          </cell>
          <cell r="D27">
            <v>2009</v>
          </cell>
          <cell r="E27">
            <v>2010</v>
          </cell>
          <cell r="F27">
            <v>2011</v>
          </cell>
          <cell r="G27">
            <v>2012</v>
          </cell>
          <cell r="H27">
            <v>2013</v>
          </cell>
          <cell r="I27">
            <v>2014</v>
          </cell>
          <cell r="J27">
            <v>2015</v>
          </cell>
          <cell r="K27">
            <v>2016</v>
          </cell>
          <cell r="L27">
            <v>2017</v>
          </cell>
        </row>
        <row r="28">
          <cell r="A28" t="str">
            <v xml:space="preserve">Sum Profitability </v>
          </cell>
          <cell r="B28">
            <v>59.920000000000016</v>
          </cell>
          <cell r="C28">
            <v>530.85</v>
          </cell>
          <cell r="D28">
            <v>300.56</v>
          </cell>
          <cell r="E28">
            <v>322.03999999999996</v>
          </cell>
          <cell r="F28">
            <v>295.49</v>
          </cell>
          <cell r="G28">
            <v>255.25000000000003</v>
          </cell>
          <cell r="H28">
            <v>163.17000000000002</v>
          </cell>
          <cell r="I28">
            <v>250.85</v>
          </cell>
          <cell r="J28">
            <v>226.37</v>
          </cell>
          <cell r="K28">
            <v>254.66999999999996</v>
          </cell>
          <cell r="L28">
            <v>187.84999999999997</v>
          </cell>
        </row>
        <row r="29">
          <cell r="A29" t="str">
            <v xml:space="preserve">Average </v>
          </cell>
          <cell r="B29">
            <v>258.82</v>
          </cell>
          <cell r="C29">
            <v>258.82</v>
          </cell>
          <cell r="D29">
            <v>258.82</v>
          </cell>
          <cell r="E29">
            <v>258.82</v>
          </cell>
          <cell r="F29">
            <v>258.82</v>
          </cell>
          <cell r="G29">
            <v>258.82</v>
          </cell>
          <cell r="H29">
            <v>258.82</v>
          </cell>
          <cell r="I29">
            <v>258.82</v>
          </cell>
          <cell r="J29">
            <v>258.82</v>
          </cell>
          <cell r="K29">
            <v>258.82</v>
          </cell>
          <cell r="L29">
            <v>258.82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5"/>
  <sheetViews>
    <sheetView topLeftCell="A124" workbookViewId="0">
      <selection activeCell="C1" sqref="C1"/>
    </sheetView>
  </sheetViews>
  <sheetFormatPr defaultColWidth="11.42578125" defaultRowHeight="12.75" x14ac:dyDescent="0.2"/>
  <cols>
    <col min="1" max="1" width="66.140625" bestFit="1" customWidth="1"/>
    <col min="2" max="2" width="21.85546875" customWidth="1"/>
    <col min="3" max="3" width="26.5703125" bestFit="1" customWidth="1"/>
    <col min="4" max="4" width="28.5703125" bestFit="1" customWidth="1"/>
    <col min="5" max="5" width="17.5703125" bestFit="1" customWidth="1"/>
    <col min="6" max="6" width="25" bestFit="1" customWidth="1"/>
    <col min="7" max="7" width="12.85546875" bestFit="1" customWidth="1"/>
    <col min="8" max="8" width="33.140625" bestFit="1" customWidth="1"/>
    <col min="9" max="9" width="14.28515625" bestFit="1" customWidth="1"/>
    <col min="10" max="10" width="11.5703125" bestFit="1" customWidth="1"/>
    <col min="11" max="11" width="26.28515625" bestFit="1" customWidth="1"/>
    <col min="12" max="12" width="10.42578125" bestFit="1" customWidth="1"/>
    <col min="13" max="13" width="19.5703125" bestFit="1" customWidth="1"/>
    <col min="14" max="14" width="12.5703125" bestFit="1" customWidth="1"/>
    <col min="15" max="15" width="11.28515625" bestFit="1" customWidth="1"/>
    <col min="16" max="16" width="20.5703125" bestFit="1" customWidth="1"/>
    <col min="17" max="17" width="22.140625" bestFit="1" customWidth="1"/>
    <col min="18" max="18" width="28.85546875" bestFit="1" customWidth="1"/>
    <col min="19" max="19" width="31.28515625" bestFit="1" customWidth="1"/>
    <col min="20" max="20" width="18.140625" bestFit="1" customWidth="1"/>
    <col min="21" max="21" width="25.140625" bestFit="1" customWidth="1"/>
    <col min="22" max="22" width="21.28515625" bestFit="1" customWidth="1"/>
  </cols>
  <sheetData>
    <row r="1" spans="1:1" ht="20.25" x14ac:dyDescent="0.3">
      <c r="A1" s="11" t="s">
        <v>309</v>
      </c>
    </row>
    <row r="2" spans="1:1" x14ac:dyDescent="0.2">
      <c r="A2" t="s">
        <v>310</v>
      </c>
    </row>
    <row r="3" spans="1:1" x14ac:dyDescent="0.2">
      <c r="A3" t="s">
        <v>308</v>
      </c>
    </row>
    <row r="4" spans="1:1" x14ac:dyDescent="0.2">
      <c r="A4" t="s">
        <v>20</v>
      </c>
    </row>
    <row r="6" spans="1:1" ht="20.25" thickBot="1" x14ac:dyDescent="0.35">
      <c r="A6" s="24" t="s">
        <v>21</v>
      </c>
    </row>
    <row r="7" spans="1:1" ht="13.5" thickTop="1" x14ac:dyDescent="0.2">
      <c r="A7" t="s">
        <v>22</v>
      </c>
    </row>
    <row r="8" spans="1:1" x14ac:dyDescent="0.2">
      <c r="A8" t="s">
        <v>23</v>
      </c>
    </row>
    <row r="9" spans="1:1" x14ac:dyDescent="0.2">
      <c r="A9" t="s">
        <v>24</v>
      </c>
    </row>
    <row r="11" spans="1:1" ht="20.25" thickBot="1" x14ac:dyDescent="0.35">
      <c r="A11" s="24" t="s">
        <v>25</v>
      </c>
    </row>
    <row r="12" spans="1:1" ht="13.5" thickTop="1" x14ac:dyDescent="0.2">
      <c r="A12" t="s">
        <v>26</v>
      </c>
    </row>
    <row r="13" spans="1:1" x14ac:dyDescent="0.2">
      <c r="A13" t="s">
        <v>27</v>
      </c>
    </row>
    <row r="14" spans="1:1" x14ac:dyDescent="0.2">
      <c r="A14" t="s">
        <v>28</v>
      </c>
    </row>
    <row r="16" spans="1:1" ht="20.25" thickBot="1" x14ac:dyDescent="0.35">
      <c r="A16" s="24" t="s">
        <v>29</v>
      </c>
    </row>
    <row r="17" spans="1:1" ht="13.5" thickTop="1" x14ac:dyDescent="0.2">
      <c r="A17" t="s">
        <v>30</v>
      </c>
    </row>
    <row r="18" spans="1:1" x14ac:dyDescent="0.2">
      <c r="A18" t="s">
        <v>31</v>
      </c>
    </row>
    <row r="19" spans="1:1" x14ac:dyDescent="0.2">
      <c r="A19" t="s">
        <v>32</v>
      </c>
    </row>
    <row r="21" spans="1:1" ht="20.25" thickBot="1" x14ac:dyDescent="0.35">
      <c r="A21" s="24" t="s">
        <v>33</v>
      </c>
    </row>
    <row r="22" spans="1:1" ht="13.5" thickTop="1" x14ac:dyDescent="0.2">
      <c r="A22" t="s">
        <v>34</v>
      </c>
    </row>
    <row r="23" spans="1:1" x14ac:dyDescent="0.2">
      <c r="A23" t="s">
        <v>35</v>
      </c>
    </row>
    <row r="24" spans="1:1" x14ac:dyDescent="0.2">
      <c r="A24" t="s">
        <v>24</v>
      </c>
    </row>
    <row r="26" spans="1:1" ht="20.25" thickBot="1" x14ac:dyDescent="0.35">
      <c r="A26" s="24" t="s">
        <v>36</v>
      </c>
    </row>
    <row r="27" spans="1:1" ht="13.5" thickTop="1" x14ac:dyDescent="0.2">
      <c r="A27" t="s">
        <v>37</v>
      </c>
    </row>
    <row r="28" spans="1:1" x14ac:dyDescent="0.2">
      <c r="A28" t="s">
        <v>38</v>
      </c>
    </row>
    <row r="29" spans="1:1" x14ac:dyDescent="0.2">
      <c r="A29" t="s">
        <v>39</v>
      </c>
    </row>
    <row r="31" spans="1:1" ht="20.25" thickBot="1" x14ac:dyDescent="0.35">
      <c r="A31" s="24" t="s">
        <v>40</v>
      </c>
    </row>
    <row r="32" spans="1:1" ht="13.5" thickTop="1" x14ac:dyDescent="0.2">
      <c r="A32" t="s">
        <v>41</v>
      </c>
    </row>
    <row r="33" spans="1:1" x14ac:dyDescent="0.2">
      <c r="A33" t="s">
        <v>42</v>
      </c>
    </row>
    <row r="34" spans="1:1" x14ac:dyDescent="0.2">
      <c r="A34" t="s">
        <v>24</v>
      </c>
    </row>
    <row r="36" spans="1:1" ht="20.25" thickBot="1" x14ac:dyDescent="0.35">
      <c r="A36" s="24" t="s">
        <v>43</v>
      </c>
    </row>
    <row r="37" spans="1:1" ht="13.5" thickTop="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1" spans="1:1" ht="20.25" thickBot="1" x14ac:dyDescent="0.35">
      <c r="A41" s="24" t="s">
        <v>47</v>
      </c>
    </row>
    <row r="42" spans="1:1" ht="13.5" thickTop="1" x14ac:dyDescent="0.2">
      <c r="A42" t="s">
        <v>48</v>
      </c>
    </row>
    <row r="43" spans="1:1" x14ac:dyDescent="0.2">
      <c r="A43" t="s">
        <v>49</v>
      </c>
    </row>
    <row r="44" spans="1:1" x14ac:dyDescent="0.2">
      <c r="A44" t="s">
        <v>50</v>
      </c>
    </row>
    <row r="46" spans="1:1" ht="20.25" thickBot="1" x14ac:dyDescent="0.35">
      <c r="A46" s="24" t="s">
        <v>51</v>
      </c>
    </row>
    <row r="47" spans="1:1" ht="13.5" thickTop="1" x14ac:dyDescent="0.2">
      <c r="A47" t="s">
        <v>52</v>
      </c>
    </row>
    <row r="48" spans="1:1" x14ac:dyDescent="0.2">
      <c r="A48" t="s">
        <v>27</v>
      </c>
    </row>
    <row r="49" spans="1:1" x14ac:dyDescent="0.2">
      <c r="A49" t="s">
        <v>50</v>
      </c>
    </row>
    <row r="51" spans="1:1" ht="20.25" thickBot="1" x14ac:dyDescent="0.35">
      <c r="A51" s="24" t="s">
        <v>53</v>
      </c>
    </row>
    <row r="52" spans="1:1" ht="13.5" thickTop="1" x14ac:dyDescent="0.2">
      <c r="A52" t="s">
        <v>54</v>
      </c>
    </row>
    <row r="53" spans="1:1" x14ac:dyDescent="0.2">
      <c r="A53" t="s">
        <v>55</v>
      </c>
    </row>
    <row r="54" spans="1:1" x14ac:dyDescent="0.2">
      <c r="A54" t="s">
        <v>56</v>
      </c>
    </row>
    <row r="56" spans="1:1" ht="20.25" thickBot="1" x14ac:dyDescent="0.35">
      <c r="A56" s="24" t="s">
        <v>57</v>
      </c>
    </row>
    <row r="57" spans="1:1" ht="13.5" thickTop="1" x14ac:dyDescent="0.2">
      <c r="A57" t="s">
        <v>58</v>
      </c>
    </row>
    <row r="58" spans="1:1" x14ac:dyDescent="0.2">
      <c r="A58" t="s">
        <v>59</v>
      </c>
    </row>
    <row r="59" spans="1:1" x14ac:dyDescent="0.2">
      <c r="A59" t="s">
        <v>24</v>
      </c>
    </row>
    <row r="61" spans="1:1" ht="20.25" thickBot="1" x14ac:dyDescent="0.35">
      <c r="A61" s="24" t="s">
        <v>60</v>
      </c>
    </row>
    <row r="62" spans="1:1" ht="13.5" thickTop="1" x14ac:dyDescent="0.2">
      <c r="A62" t="s">
        <v>61</v>
      </c>
    </row>
    <row r="63" spans="1:1" x14ac:dyDescent="0.2">
      <c r="A63" t="s">
        <v>62</v>
      </c>
    </row>
    <row r="64" spans="1:1" x14ac:dyDescent="0.2">
      <c r="A64" t="s">
        <v>24</v>
      </c>
    </row>
    <row r="66" spans="1:1" ht="20.25" thickBot="1" x14ac:dyDescent="0.35">
      <c r="A66" s="24" t="s">
        <v>63</v>
      </c>
    </row>
    <row r="67" spans="1:1" ht="13.5" thickTop="1" x14ac:dyDescent="0.2">
      <c r="A67" t="s">
        <v>64</v>
      </c>
    </row>
    <row r="68" spans="1:1" x14ac:dyDescent="0.2">
      <c r="A68" t="s">
        <v>65</v>
      </c>
    </row>
    <row r="69" spans="1:1" x14ac:dyDescent="0.2">
      <c r="A69" t="s">
        <v>50</v>
      </c>
    </row>
    <row r="71" spans="1:1" ht="20.25" thickBot="1" x14ac:dyDescent="0.35">
      <c r="A71" s="24" t="s">
        <v>66</v>
      </c>
    </row>
    <row r="72" spans="1:1" ht="13.5" thickTop="1" x14ac:dyDescent="0.2">
      <c r="A72" t="s">
        <v>67</v>
      </c>
    </row>
    <row r="73" spans="1:1" x14ac:dyDescent="0.2">
      <c r="A73" t="s">
        <v>68</v>
      </c>
    </row>
    <row r="74" spans="1:1" x14ac:dyDescent="0.2">
      <c r="A74" t="s">
        <v>69</v>
      </c>
    </row>
    <row r="76" spans="1:1" ht="20.25" thickBot="1" x14ac:dyDescent="0.35">
      <c r="A76" s="24" t="s">
        <v>70</v>
      </c>
    </row>
    <row r="77" spans="1:1" ht="13.5" thickTop="1" x14ac:dyDescent="0.2">
      <c r="A77" t="s">
        <v>71</v>
      </c>
    </row>
    <row r="78" spans="1:1" x14ac:dyDescent="0.2">
      <c r="A78" t="s">
        <v>72</v>
      </c>
    </row>
    <row r="79" spans="1:1" x14ac:dyDescent="0.2">
      <c r="A79" t="s">
        <v>28</v>
      </c>
    </row>
    <row r="81" spans="1:1" ht="20.25" thickBot="1" x14ac:dyDescent="0.35">
      <c r="A81" s="24" t="s">
        <v>73</v>
      </c>
    </row>
    <row r="82" spans="1:1" ht="13.5" thickTop="1" x14ac:dyDescent="0.2">
      <c r="A82" t="s">
        <v>74</v>
      </c>
    </row>
    <row r="83" spans="1:1" x14ac:dyDescent="0.2">
      <c r="A83" t="s">
        <v>75</v>
      </c>
    </row>
    <row r="84" spans="1:1" x14ac:dyDescent="0.2">
      <c r="A84" t="s">
        <v>24</v>
      </c>
    </row>
    <row r="86" spans="1:1" ht="20.25" thickBot="1" x14ac:dyDescent="0.35">
      <c r="A86" s="24" t="s">
        <v>76</v>
      </c>
    </row>
    <row r="87" spans="1:1" ht="13.5" thickTop="1" x14ac:dyDescent="0.2">
      <c r="A87" t="s">
        <v>77</v>
      </c>
    </row>
    <row r="88" spans="1:1" x14ac:dyDescent="0.2">
      <c r="A88" t="s">
        <v>78</v>
      </c>
    </row>
    <row r="89" spans="1:1" x14ac:dyDescent="0.2">
      <c r="A89" t="s">
        <v>79</v>
      </c>
    </row>
    <row r="91" spans="1:1" ht="20.25" thickBot="1" x14ac:dyDescent="0.35">
      <c r="A91" s="24" t="s">
        <v>80</v>
      </c>
    </row>
    <row r="92" spans="1:1" ht="13.5" thickTop="1" x14ac:dyDescent="0.2">
      <c r="A92" t="s">
        <v>81</v>
      </c>
    </row>
    <row r="93" spans="1:1" x14ac:dyDescent="0.2">
      <c r="A93" t="s">
        <v>82</v>
      </c>
    </row>
    <row r="94" spans="1:1" x14ac:dyDescent="0.2">
      <c r="A94" t="s">
        <v>32</v>
      </c>
    </row>
    <row r="96" spans="1:1" ht="20.25" thickBot="1" x14ac:dyDescent="0.35">
      <c r="A96" s="24" t="s">
        <v>83</v>
      </c>
    </row>
    <row r="97" spans="1:22" ht="13.5" thickTop="1" x14ac:dyDescent="0.2">
      <c r="A97" t="s">
        <v>84</v>
      </c>
    </row>
    <row r="98" spans="1:22" x14ac:dyDescent="0.2">
      <c r="A98" t="s">
        <v>85</v>
      </c>
    </row>
    <row r="99" spans="1:22" x14ac:dyDescent="0.2">
      <c r="A99" t="s">
        <v>50</v>
      </c>
    </row>
    <row r="101" spans="1:22" ht="20.25" thickBot="1" x14ac:dyDescent="0.35">
      <c r="A101" s="24" t="s">
        <v>86</v>
      </c>
    </row>
    <row r="102" spans="1:22" ht="13.5" thickTop="1" x14ac:dyDescent="0.2">
      <c r="A102" t="s">
        <v>87</v>
      </c>
    </row>
    <row r="103" spans="1:22" x14ac:dyDescent="0.2">
      <c r="A103" t="s">
        <v>88</v>
      </c>
    </row>
    <row r="104" spans="1:22" x14ac:dyDescent="0.2">
      <c r="A104" t="s">
        <v>50</v>
      </c>
    </row>
    <row r="106" spans="1:22" ht="15" x14ac:dyDescent="0.25">
      <c r="A106" s="25" t="s">
        <v>89</v>
      </c>
    </row>
    <row r="107" spans="1:22" ht="13.5" thickBot="1" x14ac:dyDescent="0.25"/>
    <row r="108" spans="1:22" s="8" customFormat="1" ht="16.5" thickTop="1" thickBot="1" x14ac:dyDescent="0.3">
      <c r="A108" s="22" t="s">
        <v>90</v>
      </c>
      <c r="B108" s="8" t="s">
        <v>91</v>
      </c>
      <c r="C108" s="8" t="s">
        <v>2</v>
      </c>
      <c r="D108" s="8" t="s">
        <v>0</v>
      </c>
      <c r="E108" s="8" t="s">
        <v>1</v>
      </c>
      <c r="F108" s="8" t="s">
        <v>3</v>
      </c>
      <c r="G108" s="8" t="s">
        <v>4</v>
      </c>
      <c r="H108" s="8" t="s">
        <v>5</v>
      </c>
      <c r="I108" s="8" t="s">
        <v>6</v>
      </c>
      <c r="J108" s="8" t="s">
        <v>7</v>
      </c>
      <c r="K108" s="8" t="s">
        <v>8</v>
      </c>
      <c r="L108" s="8" t="s">
        <v>9</v>
      </c>
      <c r="M108" s="8" t="s">
        <v>10</v>
      </c>
      <c r="N108" s="8" t="s">
        <v>11</v>
      </c>
      <c r="O108" s="8" t="s">
        <v>12</v>
      </c>
      <c r="P108" s="8" t="s">
        <v>13</v>
      </c>
      <c r="Q108" s="8" t="s">
        <v>14</v>
      </c>
      <c r="R108" s="8" t="s">
        <v>15</v>
      </c>
      <c r="S108" s="8" t="s">
        <v>16</v>
      </c>
      <c r="T108" s="8" t="s">
        <v>17</v>
      </c>
      <c r="U108" s="8" t="s">
        <v>18</v>
      </c>
      <c r="V108" s="8" t="s">
        <v>19</v>
      </c>
    </row>
    <row r="109" spans="1:22" ht="13.5" thickTop="1" x14ac:dyDescent="0.2">
      <c r="A109" t="s">
        <v>92</v>
      </c>
      <c r="C109" s="1" t="s">
        <v>93</v>
      </c>
      <c r="D109" s="1" t="s">
        <v>93</v>
      </c>
      <c r="E109" s="1" t="s">
        <v>94</v>
      </c>
      <c r="F109" s="1" t="s">
        <v>93</v>
      </c>
      <c r="G109" s="1" t="s">
        <v>93</v>
      </c>
      <c r="H109" s="1" t="s">
        <v>93</v>
      </c>
      <c r="I109" s="1" t="s">
        <v>93</v>
      </c>
      <c r="J109" s="1" t="s">
        <v>93</v>
      </c>
      <c r="K109" s="1" t="s">
        <v>93</v>
      </c>
      <c r="L109" s="1" t="s">
        <v>94</v>
      </c>
      <c r="M109" s="1" t="s">
        <v>93</v>
      </c>
      <c r="N109" s="1" t="s">
        <v>93</v>
      </c>
      <c r="O109" s="1" t="s">
        <v>93</v>
      </c>
      <c r="P109" s="1" t="s">
        <v>93</v>
      </c>
      <c r="Q109" s="1" t="s">
        <v>93</v>
      </c>
      <c r="R109" s="1" t="s">
        <v>94</v>
      </c>
      <c r="S109" s="1" t="s">
        <v>93</v>
      </c>
      <c r="T109" s="1" t="s">
        <v>94</v>
      </c>
      <c r="U109" s="1" t="s">
        <v>93</v>
      </c>
      <c r="V109" s="1" t="s">
        <v>93</v>
      </c>
    </row>
    <row r="110" spans="1:22" x14ac:dyDescent="0.2">
      <c r="A110" t="s">
        <v>95</v>
      </c>
      <c r="C110" s="1">
        <v>42736</v>
      </c>
      <c r="D110" s="1">
        <v>42644</v>
      </c>
      <c r="E110" s="1">
        <v>42736</v>
      </c>
      <c r="F110" s="1">
        <v>42736</v>
      </c>
      <c r="G110" s="1">
        <v>42736</v>
      </c>
      <c r="H110" s="1">
        <v>42736</v>
      </c>
      <c r="I110" s="1">
        <v>42736</v>
      </c>
      <c r="J110" s="1">
        <v>42614</v>
      </c>
      <c r="K110" s="1">
        <v>42644</v>
      </c>
      <c r="L110" s="1">
        <v>42736</v>
      </c>
      <c r="M110" s="1">
        <v>42736</v>
      </c>
      <c r="N110" s="1">
        <v>42736</v>
      </c>
      <c r="O110" s="1">
        <v>42644</v>
      </c>
      <c r="P110" s="1">
        <v>42736</v>
      </c>
      <c r="Q110" s="1">
        <v>42736</v>
      </c>
      <c r="R110" s="1">
        <v>42736</v>
      </c>
      <c r="S110" s="1">
        <v>42736</v>
      </c>
      <c r="T110" s="1">
        <v>42736</v>
      </c>
      <c r="U110" s="1">
        <v>42736</v>
      </c>
      <c r="V110" s="1">
        <v>42736</v>
      </c>
    </row>
    <row r="111" spans="1:22" x14ac:dyDescent="0.2">
      <c r="A111" t="s">
        <v>96</v>
      </c>
      <c r="C111" s="1">
        <v>43100</v>
      </c>
      <c r="D111" s="1">
        <v>43008</v>
      </c>
      <c r="E111" s="1">
        <v>43100</v>
      </c>
      <c r="F111" s="1">
        <v>43100</v>
      </c>
      <c r="G111" s="1">
        <v>43100</v>
      </c>
      <c r="H111" s="1">
        <v>43100</v>
      </c>
      <c r="I111" s="1">
        <v>43100</v>
      </c>
      <c r="J111" s="1">
        <v>42978</v>
      </c>
      <c r="K111" s="1">
        <v>43008</v>
      </c>
      <c r="L111" s="1">
        <v>43100</v>
      </c>
      <c r="M111" s="1">
        <v>43100</v>
      </c>
      <c r="N111" s="1">
        <v>43100</v>
      </c>
      <c r="O111" s="1">
        <v>43008</v>
      </c>
      <c r="P111" s="1">
        <v>43100</v>
      </c>
      <c r="Q111" s="1">
        <v>43100</v>
      </c>
      <c r="R111" s="1">
        <v>43100</v>
      </c>
      <c r="S111" s="1">
        <v>43100</v>
      </c>
      <c r="T111" s="1">
        <v>43100</v>
      </c>
      <c r="U111" s="1">
        <v>43100</v>
      </c>
      <c r="V111" s="1">
        <v>43100</v>
      </c>
    </row>
    <row r="112" spans="1:22" x14ac:dyDescent="0.2">
      <c r="A112" t="s">
        <v>97</v>
      </c>
      <c r="C112" s="1" t="s">
        <v>98</v>
      </c>
      <c r="D112" s="1" t="s">
        <v>98</v>
      </c>
      <c r="E112" s="1" t="s">
        <v>98</v>
      </c>
      <c r="F112" s="1" t="s">
        <v>98</v>
      </c>
      <c r="G112" s="1" t="s">
        <v>98</v>
      </c>
      <c r="H112" s="1" t="s">
        <v>98</v>
      </c>
      <c r="I112" s="1" t="s">
        <v>98</v>
      </c>
      <c r="J112" s="1" t="s">
        <v>98</v>
      </c>
      <c r="K112" s="1" t="s">
        <v>98</v>
      </c>
      <c r="L112" s="1" t="s">
        <v>98</v>
      </c>
      <c r="M112" s="1" t="s">
        <v>98</v>
      </c>
      <c r="N112" s="1" t="s">
        <v>98</v>
      </c>
      <c r="O112" s="1" t="s">
        <v>98</v>
      </c>
      <c r="P112" s="1" t="s">
        <v>98</v>
      </c>
      <c r="Q112" s="1" t="s">
        <v>98</v>
      </c>
      <c r="R112" s="1" t="s">
        <v>98</v>
      </c>
      <c r="S112" s="1" t="s">
        <v>98</v>
      </c>
      <c r="T112" s="1" t="s">
        <v>98</v>
      </c>
      <c r="U112" s="1" t="s">
        <v>98</v>
      </c>
      <c r="V112" s="1" t="s">
        <v>98</v>
      </c>
    </row>
    <row r="113" spans="1:22" x14ac:dyDescent="0.2">
      <c r="A113" t="s">
        <v>99</v>
      </c>
      <c r="B113" s="1">
        <f>AVERAGE($C$113:$V$113)</f>
        <v>1222159.2</v>
      </c>
      <c r="C113" s="1">
        <v>864531</v>
      </c>
      <c r="D113" s="1">
        <v>1520283</v>
      </c>
      <c r="E113" s="1">
        <v>340693</v>
      </c>
      <c r="F113" s="1">
        <v>4867204</v>
      </c>
      <c r="G113" s="1">
        <v>273339</v>
      </c>
      <c r="H113" s="1">
        <v>115476</v>
      </c>
      <c r="I113" s="1">
        <v>1669635</v>
      </c>
      <c r="J113" s="1">
        <v>602508</v>
      </c>
      <c r="K113" s="1">
        <v>510522</v>
      </c>
      <c r="L113" s="1">
        <v>4622508</v>
      </c>
      <c r="M113" s="1">
        <v>116385</v>
      </c>
      <c r="N113" s="1">
        <v>115399</v>
      </c>
      <c r="O113" s="1">
        <v>1099401</v>
      </c>
      <c r="P113" s="1">
        <v>3426254</v>
      </c>
      <c r="Q113" s="1">
        <v>111460</v>
      </c>
      <c r="R113" s="1">
        <v>150812</v>
      </c>
      <c r="S113" s="1">
        <v>1801646</v>
      </c>
      <c r="T113" s="1">
        <v>1381918</v>
      </c>
      <c r="U113" s="1">
        <v>600863</v>
      </c>
      <c r="V113" s="1">
        <v>252347</v>
      </c>
    </row>
    <row r="114" spans="1:22" x14ac:dyDescent="0.2">
      <c r="A114" t="s">
        <v>100</v>
      </c>
      <c r="B114" s="1" t="e">
        <f>AVERAGE($C$114:$V$114)</f>
        <v>#DIV/0!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A115" t="s">
        <v>101</v>
      </c>
      <c r="B115" s="1">
        <f>AVERAGE($C$115:$V$115)</f>
        <v>3966.6</v>
      </c>
      <c r="C115" s="1">
        <v>1597</v>
      </c>
      <c r="D115" s="1">
        <v>0</v>
      </c>
      <c r="E115" s="1">
        <v>60</v>
      </c>
      <c r="F115" s="1">
        <v>0</v>
      </c>
      <c r="G115" s="1">
        <v>5</v>
      </c>
      <c r="H115" s="1">
        <v>69</v>
      </c>
      <c r="I115" s="1">
        <v>12980</v>
      </c>
      <c r="J115" s="1">
        <v>40</v>
      </c>
      <c r="K115" s="1">
        <v>0</v>
      </c>
      <c r="L115" s="1">
        <v>0</v>
      </c>
      <c r="M115" s="1">
        <v>0</v>
      </c>
      <c r="N115" s="1">
        <v>0</v>
      </c>
      <c r="O115" s="1">
        <v>27307</v>
      </c>
      <c r="P115" s="1">
        <v>0</v>
      </c>
      <c r="Q115" s="1">
        <v>30287</v>
      </c>
      <c r="R115" s="1">
        <v>3086</v>
      </c>
      <c r="S115" s="1">
        <v>96</v>
      </c>
      <c r="T115" s="1">
        <v>2154</v>
      </c>
      <c r="U115" s="1">
        <v>0</v>
      </c>
      <c r="V115" s="1">
        <v>1651</v>
      </c>
    </row>
    <row r="116" spans="1:22" ht="15" x14ac:dyDescent="0.25">
      <c r="A116" s="23" t="s">
        <v>102</v>
      </c>
      <c r="B116" s="1">
        <f>AVERAGE($C$116:$V$116)</f>
        <v>1226125.8</v>
      </c>
      <c r="C116" s="1">
        <v>866128</v>
      </c>
      <c r="D116" s="1">
        <v>1520283</v>
      </c>
      <c r="E116" s="1">
        <v>340753</v>
      </c>
      <c r="F116" s="1">
        <v>4867204</v>
      </c>
      <c r="G116" s="1">
        <v>273344</v>
      </c>
      <c r="H116" s="1">
        <v>115545</v>
      </c>
      <c r="I116" s="1">
        <v>1682615</v>
      </c>
      <c r="J116" s="1">
        <v>602548</v>
      </c>
      <c r="K116" s="1">
        <v>510522</v>
      </c>
      <c r="L116" s="1">
        <v>4622508</v>
      </c>
      <c r="M116" s="1">
        <v>116385</v>
      </c>
      <c r="N116" s="1">
        <v>115399</v>
      </c>
      <c r="O116" s="1">
        <v>1126708</v>
      </c>
      <c r="P116" s="1">
        <v>3426254</v>
      </c>
      <c r="Q116" s="1">
        <v>141747</v>
      </c>
      <c r="R116" s="1">
        <v>153898</v>
      </c>
      <c r="S116" s="1">
        <v>1801742</v>
      </c>
      <c r="T116" s="1">
        <v>1384072</v>
      </c>
      <c r="U116" s="1">
        <v>600863</v>
      </c>
      <c r="V116" s="1">
        <v>253998</v>
      </c>
    </row>
    <row r="117" spans="1:22" x14ac:dyDescent="0.2">
      <c r="A117" t="s">
        <v>103</v>
      </c>
      <c r="B117" s="1">
        <f>AVERAGE($C$117:$V$117)</f>
        <v>300389.55</v>
      </c>
      <c r="C117" s="1">
        <v>87308</v>
      </c>
      <c r="D117" s="1">
        <v>425207</v>
      </c>
      <c r="E117" s="1">
        <v>52520</v>
      </c>
      <c r="F117" s="1">
        <v>1176193</v>
      </c>
      <c r="G117" s="1">
        <v>104138</v>
      </c>
      <c r="H117" s="1">
        <v>6135</v>
      </c>
      <c r="I117" s="1">
        <v>124194</v>
      </c>
      <c r="J117" s="1">
        <v>130881</v>
      </c>
      <c r="K117" s="1">
        <v>82225</v>
      </c>
      <c r="L117" s="1">
        <v>536568</v>
      </c>
      <c r="M117" s="1">
        <v>15740</v>
      </c>
      <c r="N117" s="1">
        <v>34646</v>
      </c>
      <c r="O117" s="1">
        <v>279568</v>
      </c>
      <c r="P117" s="1">
        <v>1101478</v>
      </c>
      <c r="Q117" s="1">
        <v>39475</v>
      </c>
      <c r="R117" s="1">
        <v>65681</v>
      </c>
      <c r="S117" s="1">
        <v>1121067</v>
      </c>
      <c r="T117" s="1">
        <v>290204</v>
      </c>
      <c r="U117" s="1">
        <v>239883</v>
      </c>
      <c r="V117" s="1">
        <v>94680</v>
      </c>
    </row>
    <row r="118" spans="1:22" x14ac:dyDescent="0.2">
      <c r="A118" t="s">
        <v>104</v>
      </c>
      <c r="B118" s="1">
        <f>AVERAGE($C$118:$V$118)</f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x14ac:dyDescent="0.2">
      <c r="A119" t="s">
        <v>105</v>
      </c>
      <c r="B119" s="1">
        <f>AVERAGE($C$119:$V$119)</f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">
      <c r="A120" t="s">
        <v>106</v>
      </c>
      <c r="B120" s="1" t="e">
        <f>AVERAGE($C$120:$V$120)</f>
        <v>#DIV/0!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">
      <c r="A121" t="s">
        <v>107</v>
      </c>
      <c r="B121" s="1" t="e">
        <f>AVERAGE($C$121:$V$121)</f>
        <v>#DIV/0!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2">
      <c r="A122" t="s">
        <v>108</v>
      </c>
      <c r="B122" s="1" t="e">
        <f>AVERAGE($C$122:$V$122)</f>
        <v>#DIV/0!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2">
      <c r="A123" t="s">
        <v>109</v>
      </c>
      <c r="B123" s="1">
        <f>AVERAGE($C$123:$V$123)</f>
        <v>690421.15</v>
      </c>
      <c r="C123" s="1">
        <v>658258</v>
      </c>
      <c r="D123" s="1">
        <v>456643</v>
      </c>
      <c r="E123" s="1">
        <v>240978</v>
      </c>
      <c r="F123" s="1">
        <v>2865419</v>
      </c>
      <c r="G123" s="1">
        <v>118453</v>
      </c>
      <c r="H123" s="1">
        <v>97091</v>
      </c>
      <c r="I123" s="1">
        <v>1234069</v>
      </c>
      <c r="J123" s="1">
        <v>338467</v>
      </c>
      <c r="K123" s="1">
        <v>370653</v>
      </c>
      <c r="L123" s="1">
        <v>3286865</v>
      </c>
      <c r="M123" s="1">
        <v>82003</v>
      </c>
      <c r="N123" s="1">
        <v>55272</v>
      </c>
      <c r="O123" s="1">
        <v>544802</v>
      </c>
      <c r="P123" s="1">
        <v>1619868</v>
      </c>
      <c r="Q123" s="1">
        <v>57658</v>
      </c>
      <c r="R123" s="1">
        <v>42051</v>
      </c>
      <c r="S123" s="1">
        <v>455820</v>
      </c>
      <c r="T123" s="1">
        <v>915435</v>
      </c>
      <c r="U123" s="1">
        <v>248479</v>
      </c>
      <c r="V123" s="1">
        <v>120139</v>
      </c>
    </row>
    <row r="124" spans="1:22" x14ac:dyDescent="0.2">
      <c r="A124" t="s">
        <v>110</v>
      </c>
      <c r="B124" s="1">
        <f>AVERAGE($C$124:$V$124)</f>
        <v>547691.85</v>
      </c>
      <c r="C124" s="1">
        <v>542674</v>
      </c>
      <c r="D124" s="1">
        <v>386968</v>
      </c>
      <c r="E124" s="1">
        <v>204163</v>
      </c>
      <c r="F124" s="1">
        <v>1999419</v>
      </c>
      <c r="G124" s="1">
        <v>94178</v>
      </c>
      <c r="H124" s="1">
        <v>84065</v>
      </c>
      <c r="I124" s="1">
        <v>1051508</v>
      </c>
      <c r="J124" s="1">
        <v>284717</v>
      </c>
      <c r="K124" s="1">
        <v>306576</v>
      </c>
      <c r="L124" s="1">
        <v>2581749</v>
      </c>
      <c r="M124" s="1">
        <v>68512</v>
      </c>
      <c r="N124" s="1">
        <v>47784</v>
      </c>
      <c r="O124" s="1">
        <v>453044</v>
      </c>
      <c r="P124" s="1">
        <v>1321175</v>
      </c>
      <c r="Q124" s="1">
        <v>46756</v>
      </c>
      <c r="R124" s="1">
        <v>34702</v>
      </c>
      <c r="S124" s="1">
        <v>356289</v>
      </c>
      <c r="T124" s="1">
        <v>776603</v>
      </c>
      <c r="U124" s="1">
        <v>204830</v>
      </c>
      <c r="V124" s="1">
        <v>108125</v>
      </c>
    </row>
    <row r="125" spans="1:22" x14ac:dyDescent="0.2">
      <c r="A125" t="s">
        <v>111</v>
      </c>
      <c r="B125" s="1">
        <f>AVERAGE($C$125:$V$125)</f>
        <v>22672.55</v>
      </c>
      <c r="C125" s="1">
        <v>12883</v>
      </c>
      <c r="D125" s="1">
        <v>6158</v>
      </c>
      <c r="E125" s="1">
        <v>6240</v>
      </c>
      <c r="F125" s="1">
        <v>64311</v>
      </c>
      <c r="G125" s="1">
        <v>4755</v>
      </c>
      <c r="H125" s="1">
        <v>1407</v>
      </c>
      <c r="I125" s="1">
        <v>30495</v>
      </c>
      <c r="J125" s="1">
        <v>8515</v>
      </c>
      <c r="K125" s="1">
        <v>14910</v>
      </c>
      <c r="L125" s="1">
        <v>143320</v>
      </c>
      <c r="M125" s="1">
        <v>2457</v>
      </c>
      <c r="N125" s="1">
        <v>864</v>
      </c>
      <c r="O125" s="1">
        <v>13813</v>
      </c>
      <c r="P125" s="1">
        <v>90790</v>
      </c>
      <c r="Q125" s="1">
        <v>2510</v>
      </c>
      <c r="R125" s="1">
        <v>556</v>
      </c>
      <c r="S125" s="1">
        <v>19049</v>
      </c>
      <c r="T125" s="1">
        <v>20110</v>
      </c>
      <c r="U125" s="1">
        <v>8762</v>
      </c>
      <c r="V125" s="1">
        <v>1546</v>
      </c>
    </row>
    <row r="126" spans="1:22" x14ac:dyDescent="0.2">
      <c r="A126" t="s">
        <v>112</v>
      </c>
      <c r="B126" s="1" t="e">
        <f>AVERAGE($C$126:$V$126)</f>
        <v>#DIV/0!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2">
      <c r="A127" t="s">
        <v>113</v>
      </c>
      <c r="B127" s="1">
        <f>AVERAGE($C$127:$V$127)</f>
        <v>23630.15</v>
      </c>
      <c r="C127" s="1">
        <v>17665</v>
      </c>
      <c r="D127" s="1">
        <v>43513</v>
      </c>
      <c r="E127" s="1">
        <v>941</v>
      </c>
      <c r="F127" s="1">
        <v>86046</v>
      </c>
      <c r="G127" s="1">
        <v>2347</v>
      </c>
      <c r="H127" s="1">
        <v>1437</v>
      </c>
      <c r="I127" s="1">
        <v>46322</v>
      </c>
      <c r="J127" s="1">
        <v>3290</v>
      </c>
      <c r="K127" s="1">
        <v>617</v>
      </c>
      <c r="L127" s="1">
        <v>140017</v>
      </c>
      <c r="M127" s="1">
        <v>1344</v>
      </c>
      <c r="N127" s="1">
        <v>800</v>
      </c>
      <c r="O127" s="1">
        <v>16575</v>
      </c>
      <c r="P127" s="1">
        <v>36557</v>
      </c>
      <c r="Q127" s="1">
        <v>427</v>
      </c>
      <c r="R127" s="1">
        <v>4342</v>
      </c>
      <c r="S127" s="1">
        <v>4695</v>
      </c>
      <c r="T127" s="1">
        <v>37839</v>
      </c>
      <c r="U127" s="1">
        <v>27322</v>
      </c>
      <c r="V127" s="1">
        <v>507</v>
      </c>
    </row>
    <row r="128" spans="1:22" x14ac:dyDescent="0.2">
      <c r="A128" t="s">
        <v>114</v>
      </c>
      <c r="B128" s="1">
        <f>AVERAGE($C$128:$V$128)</f>
        <v>1437</v>
      </c>
      <c r="C128" s="1"/>
      <c r="D128" s="1"/>
      <c r="E128" s="1"/>
      <c r="F128" s="1">
        <v>4221</v>
      </c>
      <c r="G128" s="1"/>
      <c r="H128" s="1"/>
      <c r="I128" s="1">
        <v>0</v>
      </c>
      <c r="J128" s="1"/>
      <c r="K128" s="1"/>
      <c r="L128" s="1"/>
      <c r="M128" s="1"/>
      <c r="N128" s="1"/>
      <c r="O128" s="1">
        <v>90</v>
      </c>
      <c r="P128" s="1"/>
      <c r="Q128" s="1"/>
      <c r="R128" s="1"/>
      <c r="S128" s="1"/>
      <c r="T128" s="1"/>
      <c r="U128" s="1"/>
      <c r="V128" s="1"/>
    </row>
    <row r="129" spans="1:22" x14ac:dyDescent="0.2">
      <c r="A129" t="s">
        <v>115</v>
      </c>
      <c r="B129" s="1" t="e">
        <f>AVERAGE($C$129:$V$129)</f>
        <v>#DIV/0!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2">
      <c r="A130" t="s">
        <v>116</v>
      </c>
      <c r="B130" s="1">
        <f>AVERAGE($C$130:$V$130)</f>
        <v>168370.35</v>
      </c>
      <c r="C130" s="1">
        <v>63450</v>
      </c>
      <c r="D130" s="1">
        <v>506058</v>
      </c>
      <c r="E130" s="1">
        <v>28925</v>
      </c>
      <c r="F130" s="1">
        <v>485494</v>
      </c>
      <c r="G130" s="1">
        <v>90708</v>
      </c>
      <c r="H130" s="1">
        <v>9671</v>
      </c>
      <c r="I130" s="1">
        <v>170801</v>
      </c>
      <c r="J130" s="1">
        <v>112172</v>
      </c>
      <c r="K130" s="1">
        <v>51377</v>
      </c>
      <c r="L130" s="1">
        <v>582023</v>
      </c>
      <c r="M130" s="1">
        <v>10147</v>
      </c>
      <c r="N130" s="1">
        <v>23606</v>
      </c>
      <c r="O130" s="1">
        <v>239613</v>
      </c>
      <c r="P130" s="1">
        <v>582901</v>
      </c>
      <c r="Q130" s="1">
        <v>41671</v>
      </c>
      <c r="R130" s="1">
        <v>22508</v>
      </c>
      <c r="S130" s="1">
        <v>136519</v>
      </c>
      <c r="T130" s="1">
        <v>102140</v>
      </c>
      <c r="U130" s="1">
        <v>86750</v>
      </c>
      <c r="V130" s="1">
        <v>20873</v>
      </c>
    </row>
    <row r="131" spans="1:22" x14ac:dyDescent="0.2">
      <c r="A131" t="s">
        <v>117</v>
      </c>
      <c r="B131" s="1">
        <f>AVERAGE($C$131:$V$131)</f>
        <v>71913.333333333328</v>
      </c>
      <c r="C131" s="1">
        <v>13500</v>
      </c>
      <c r="D131" s="1">
        <v>371364</v>
      </c>
      <c r="E131" s="1"/>
      <c r="F131" s="1"/>
      <c r="G131" s="1">
        <v>11132</v>
      </c>
      <c r="H131" s="1"/>
      <c r="I131" s="1">
        <v>31150</v>
      </c>
      <c r="J131" s="1">
        <v>3076</v>
      </c>
      <c r="K131" s="1"/>
      <c r="L131" s="1">
        <v>89017</v>
      </c>
      <c r="M131" s="1"/>
      <c r="N131" s="1"/>
      <c r="O131" s="1">
        <v>64488</v>
      </c>
      <c r="P131" s="1">
        <v>54916</v>
      </c>
      <c r="Q131" s="1"/>
      <c r="R131" s="1"/>
      <c r="S131" s="1">
        <v>8577</v>
      </c>
      <c r="T131" s="1"/>
      <c r="U131" s="1"/>
      <c r="V131" s="1"/>
    </row>
    <row r="132" spans="1:22" x14ac:dyDescent="0.2">
      <c r="A132" t="s">
        <v>118</v>
      </c>
      <c r="B132" s="1">
        <f>AVERAGE($C$132:$V$132)</f>
        <v>1183026.8</v>
      </c>
      <c r="C132" s="1">
        <v>826681</v>
      </c>
      <c r="D132" s="1">
        <v>1431421</v>
      </c>
      <c r="E132" s="1">
        <v>323365</v>
      </c>
      <c r="F132" s="1">
        <v>4617373</v>
      </c>
      <c r="G132" s="1">
        <v>315646</v>
      </c>
      <c r="H132" s="1">
        <v>114334</v>
      </c>
      <c r="I132" s="1">
        <v>1575385</v>
      </c>
      <c r="J132" s="1">
        <v>584810</v>
      </c>
      <c r="K132" s="1">
        <v>504872</v>
      </c>
      <c r="L132" s="1">
        <v>4545473</v>
      </c>
      <c r="M132" s="1">
        <v>109235</v>
      </c>
      <c r="N132" s="1">
        <v>114326</v>
      </c>
      <c r="O132" s="1">
        <v>1080647</v>
      </c>
      <c r="P132" s="1">
        <v>3340804</v>
      </c>
      <c r="Q132" s="1">
        <v>139230</v>
      </c>
      <c r="R132" s="1">
        <v>134583</v>
      </c>
      <c r="S132" s="1">
        <v>1718100</v>
      </c>
      <c r="T132" s="1">
        <v>1345618</v>
      </c>
      <c r="U132" s="1">
        <v>602434</v>
      </c>
      <c r="V132" s="1">
        <v>236199</v>
      </c>
    </row>
    <row r="133" spans="1:22" ht="15" x14ac:dyDescent="0.25">
      <c r="A133" s="23" t="s">
        <v>119</v>
      </c>
      <c r="B133" s="1">
        <f>AVERAGE($C$133:$V$133)</f>
        <v>43099</v>
      </c>
      <c r="C133" s="1">
        <v>39446</v>
      </c>
      <c r="D133" s="1">
        <v>88862</v>
      </c>
      <c r="E133" s="1">
        <v>17388</v>
      </c>
      <c r="F133" s="1">
        <v>249831</v>
      </c>
      <c r="G133" s="1">
        <v>-42302</v>
      </c>
      <c r="H133" s="1">
        <v>1212</v>
      </c>
      <c r="I133" s="1">
        <v>107230</v>
      </c>
      <c r="J133" s="1">
        <v>17738</v>
      </c>
      <c r="K133" s="1">
        <v>5650</v>
      </c>
      <c r="L133" s="1">
        <v>77035</v>
      </c>
      <c r="M133" s="1">
        <v>7150</v>
      </c>
      <c r="N133" s="1">
        <v>1073</v>
      </c>
      <c r="O133" s="1">
        <v>46061</v>
      </c>
      <c r="P133" s="1">
        <v>85450</v>
      </c>
      <c r="Q133" s="1">
        <v>2517</v>
      </c>
      <c r="R133" s="1">
        <v>19315</v>
      </c>
      <c r="S133" s="1">
        <v>83642</v>
      </c>
      <c r="T133" s="1">
        <v>38454</v>
      </c>
      <c r="U133" s="1">
        <v>-1571</v>
      </c>
      <c r="V133" s="1">
        <v>17799</v>
      </c>
    </row>
    <row r="134" spans="1:22" x14ac:dyDescent="0.2">
      <c r="A134" t="s">
        <v>120</v>
      </c>
      <c r="B134" s="1" t="e">
        <f>AVERAGE($C$134:$V$134)</f>
        <v>#DIV/0!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2">
      <c r="A135" t="s">
        <v>121</v>
      </c>
      <c r="B135" s="1">
        <f>AVERAGE($C$135:$V$135)</f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">
      <c r="A136" t="s">
        <v>122</v>
      </c>
      <c r="B136" s="1">
        <f>AVERAGE($C$136:$V$136)</f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x14ac:dyDescent="0.2">
      <c r="A137" t="s">
        <v>123</v>
      </c>
      <c r="B137" s="1">
        <f>AVERAGE($C$137:$V$137)</f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">
      <c r="A138" t="s">
        <v>124</v>
      </c>
      <c r="B138" s="1">
        <f>AVERAGE($C$138:$V$138)</f>
        <v>4673</v>
      </c>
      <c r="C138" s="1"/>
      <c r="D138" s="1">
        <v>5089</v>
      </c>
      <c r="E138" s="1"/>
      <c r="F138" s="1">
        <v>19395</v>
      </c>
      <c r="G138" s="1">
        <v>211</v>
      </c>
      <c r="H138" s="1">
        <v>186</v>
      </c>
      <c r="I138" s="1">
        <v>5871</v>
      </c>
      <c r="J138" s="1"/>
      <c r="K138" s="1"/>
      <c r="L138" s="1"/>
      <c r="M138" s="1"/>
      <c r="N138" s="1"/>
      <c r="O138" s="1">
        <v>1959</v>
      </c>
      <c r="P138" s="1"/>
      <c r="Q138" s="1"/>
      <c r="R138" s="1">
        <v>0</v>
      </c>
      <c r="S138" s="1"/>
      <c r="T138" s="1"/>
      <c r="U138" s="1"/>
      <c r="V138" s="1"/>
    </row>
    <row r="139" spans="1:22" x14ac:dyDescent="0.2">
      <c r="A139" t="s">
        <v>125</v>
      </c>
      <c r="B139" s="1">
        <f>AVERAGE($C$139:$V$139)</f>
        <v>550.79999999999995</v>
      </c>
      <c r="C139" s="1">
        <v>401</v>
      </c>
      <c r="D139" s="1">
        <v>1785</v>
      </c>
      <c r="E139" s="1">
        <v>90</v>
      </c>
      <c r="F139" s="1">
        <v>1844</v>
      </c>
      <c r="G139" s="1">
        <v>0</v>
      </c>
      <c r="H139" s="1">
        <v>48</v>
      </c>
      <c r="I139" s="1">
        <v>530</v>
      </c>
      <c r="J139" s="1">
        <v>409</v>
      </c>
      <c r="K139" s="1">
        <v>1475</v>
      </c>
      <c r="L139" s="1">
        <v>0</v>
      </c>
      <c r="M139" s="1">
        <v>0</v>
      </c>
      <c r="N139" s="1">
        <v>28</v>
      </c>
      <c r="O139" s="1">
        <v>0</v>
      </c>
      <c r="P139" s="1">
        <v>0</v>
      </c>
      <c r="Q139" s="1">
        <v>104</v>
      </c>
      <c r="R139" s="1">
        <v>151</v>
      </c>
      <c r="S139" s="1">
        <v>75</v>
      </c>
      <c r="T139" s="1">
        <v>4048</v>
      </c>
      <c r="U139" s="1">
        <v>0</v>
      </c>
      <c r="V139" s="1">
        <v>28</v>
      </c>
    </row>
    <row r="140" spans="1:22" x14ac:dyDescent="0.2">
      <c r="A140" t="s">
        <v>126</v>
      </c>
      <c r="B140" s="1" t="e">
        <f>AVERAGE($C$140:$V$140)</f>
        <v>#DIV/0!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A141" t="s">
        <v>127</v>
      </c>
      <c r="B141" s="1">
        <f>AVERAGE($C$141:$V$141)</f>
        <v>13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>
        <v>13</v>
      </c>
      <c r="S141" s="1"/>
      <c r="T141" s="1"/>
      <c r="U141" s="1"/>
      <c r="V141" s="1"/>
    </row>
    <row r="142" spans="1:22" x14ac:dyDescent="0.2">
      <c r="A142" t="s">
        <v>128</v>
      </c>
      <c r="B142" s="1">
        <f>AVERAGE($C$142:$V$142)</f>
        <v>929.2</v>
      </c>
      <c r="C142" s="1">
        <v>165</v>
      </c>
      <c r="D142" s="1">
        <v>0</v>
      </c>
      <c r="E142" s="1">
        <v>791</v>
      </c>
      <c r="F142" s="1">
        <v>1551</v>
      </c>
      <c r="G142" s="1">
        <v>243</v>
      </c>
      <c r="H142" s="1">
        <v>0</v>
      </c>
      <c r="I142" s="1">
        <v>398</v>
      </c>
      <c r="J142" s="1">
        <v>197</v>
      </c>
      <c r="K142" s="1">
        <v>4779</v>
      </c>
      <c r="L142" s="1">
        <v>0</v>
      </c>
      <c r="M142" s="1">
        <v>8</v>
      </c>
      <c r="N142" s="1">
        <v>0</v>
      </c>
      <c r="O142" s="1">
        <v>18</v>
      </c>
      <c r="P142" s="1">
        <v>5487</v>
      </c>
      <c r="Q142" s="1">
        <v>0</v>
      </c>
      <c r="R142" s="1">
        <v>81</v>
      </c>
      <c r="S142" s="1">
        <v>3787</v>
      </c>
      <c r="T142" s="1">
        <v>786</v>
      </c>
      <c r="U142" s="1">
        <v>293</v>
      </c>
      <c r="V142" s="1">
        <v>0</v>
      </c>
    </row>
    <row r="143" spans="1:22" x14ac:dyDescent="0.2">
      <c r="A143" t="s">
        <v>129</v>
      </c>
      <c r="B143" s="1">
        <f>AVERAGE($C$143:$V$143)</f>
        <v>3115.4</v>
      </c>
      <c r="C143" s="1">
        <v>566</v>
      </c>
      <c r="D143" s="1">
        <v>6874</v>
      </c>
      <c r="E143" s="1">
        <v>881</v>
      </c>
      <c r="F143" s="1">
        <v>22790</v>
      </c>
      <c r="G143" s="1">
        <v>454</v>
      </c>
      <c r="H143" s="1">
        <v>234</v>
      </c>
      <c r="I143" s="1">
        <v>6799</v>
      </c>
      <c r="J143" s="1">
        <v>606</v>
      </c>
      <c r="K143" s="1">
        <v>6253</v>
      </c>
      <c r="L143" s="1">
        <v>0</v>
      </c>
      <c r="M143" s="1">
        <v>8</v>
      </c>
      <c r="N143" s="1">
        <v>28</v>
      </c>
      <c r="O143" s="1">
        <v>1976</v>
      </c>
      <c r="P143" s="1">
        <v>5487</v>
      </c>
      <c r="Q143" s="1">
        <v>104</v>
      </c>
      <c r="R143" s="1">
        <v>232</v>
      </c>
      <c r="S143" s="1">
        <v>3861</v>
      </c>
      <c r="T143" s="1">
        <v>4834</v>
      </c>
      <c r="U143" s="1">
        <v>293</v>
      </c>
      <c r="V143" s="1">
        <v>28</v>
      </c>
    </row>
    <row r="144" spans="1:22" x14ac:dyDescent="0.2">
      <c r="A144" t="s">
        <v>130</v>
      </c>
      <c r="B144" s="1" t="e">
        <f>AVERAGE($C$144:$V$144)</f>
        <v>#DIV/0!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">
      <c r="A145" t="s">
        <v>131</v>
      </c>
      <c r="B145" s="1">
        <f>AVERAGE($C$145:$V$145)</f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  <row r="146" spans="1:22" x14ac:dyDescent="0.2">
      <c r="A146" t="s">
        <v>132</v>
      </c>
      <c r="B146" s="1" t="e">
        <f>AVERAGE($C$146:$V$146)</f>
        <v>#DIV/0!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2">
      <c r="A147" t="s">
        <v>133</v>
      </c>
      <c r="B147" s="1" t="e">
        <f>AVERAGE($C$147:$V$147)</f>
        <v>#DIV/0!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2">
      <c r="A148" t="s">
        <v>134</v>
      </c>
      <c r="B148" s="1">
        <f>AVERAGE($C$148:$V$148)</f>
        <v>600.75</v>
      </c>
      <c r="C148" s="1"/>
      <c r="D148" s="1">
        <v>0</v>
      </c>
      <c r="E148" s="1"/>
      <c r="F148" s="1">
        <v>346</v>
      </c>
      <c r="G148" s="1">
        <v>2042</v>
      </c>
      <c r="H148" s="1">
        <v>15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2">
      <c r="A149" t="s">
        <v>135</v>
      </c>
      <c r="B149" s="1" t="e">
        <f>AVERAGE($C$149:$V$149)</f>
        <v>#DIV/0!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2">
      <c r="A150" t="s">
        <v>136</v>
      </c>
      <c r="B150" s="1">
        <f>AVERAGE($C$150:$V$150)</f>
        <v>1358.3</v>
      </c>
      <c r="C150" s="1">
        <v>19</v>
      </c>
      <c r="D150" s="1">
        <v>634</v>
      </c>
      <c r="E150" s="1">
        <v>1985</v>
      </c>
      <c r="F150" s="1">
        <v>12036</v>
      </c>
      <c r="G150" s="1">
        <v>0</v>
      </c>
      <c r="H150" s="1">
        <v>27</v>
      </c>
      <c r="I150" s="1">
        <v>193</v>
      </c>
      <c r="J150" s="1">
        <v>196</v>
      </c>
      <c r="K150" s="1">
        <v>24</v>
      </c>
      <c r="L150" s="1">
        <v>0</v>
      </c>
      <c r="M150" s="1">
        <v>0</v>
      </c>
      <c r="N150" s="1">
        <v>234</v>
      </c>
      <c r="O150" s="1">
        <v>601</v>
      </c>
      <c r="P150" s="1">
        <v>0</v>
      </c>
      <c r="Q150" s="1">
        <v>0</v>
      </c>
      <c r="R150" s="1">
        <v>853</v>
      </c>
      <c r="S150" s="1">
        <v>538</v>
      </c>
      <c r="T150" s="1">
        <v>9811</v>
      </c>
      <c r="U150" s="1">
        <v>0</v>
      </c>
      <c r="V150" s="1">
        <v>15</v>
      </c>
    </row>
    <row r="151" spans="1:22" x14ac:dyDescent="0.2">
      <c r="A151" t="s">
        <v>137</v>
      </c>
      <c r="B151" s="1">
        <f>AVERAGE($C$151:$V$151)</f>
        <v>13054.25</v>
      </c>
      <c r="C151" s="1"/>
      <c r="D151" s="1">
        <v>4981</v>
      </c>
      <c r="E151" s="1">
        <v>62</v>
      </c>
      <c r="F151" s="1">
        <v>1007</v>
      </c>
      <c r="G151" s="1">
        <v>129</v>
      </c>
      <c r="H151" s="1"/>
      <c r="I151" s="1">
        <v>1010</v>
      </c>
      <c r="J151" s="1">
        <v>393</v>
      </c>
      <c r="K151" s="1">
        <v>327</v>
      </c>
      <c r="L151" s="1">
        <v>70268</v>
      </c>
      <c r="M151" s="1">
        <v>0</v>
      </c>
      <c r="N151" s="1"/>
      <c r="O151" s="1">
        <v>3398</v>
      </c>
      <c r="P151" s="1">
        <v>1017</v>
      </c>
      <c r="Q151" s="1">
        <v>361</v>
      </c>
      <c r="R151" s="1">
        <v>21</v>
      </c>
      <c r="S151" s="1">
        <v>111148</v>
      </c>
      <c r="T151" s="1">
        <v>2197</v>
      </c>
      <c r="U151" s="1">
        <v>12549</v>
      </c>
      <c r="V151" s="1"/>
    </row>
    <row r="152" spans="1:22" x14ac:dyDescent="0.2">
      <c r="A152" t="s">
        <v>138</v>
      </c>
      <c r="B152" s="1">
        <f>AVERAGE($C$152:$V$152)</f>
        <v>10458.299999999999</v>
      </c>
      <c r="C152" s="1">
        <v>0</v>
      </c>
      <c r="D152" s="1">
        <v>4981</v>
      </c>
      <c r="E152" s="1">
        <v>62</v>
      </c>
      <c r="F152" s="1">
        <v>1007</v>
      </c>
      <c r="G152" s="1">
        <v>129</v>
      </c>
      <c r="H152" s="1">
        <v>0</v>
      </c>
      <c r="I152" s="1">
        <v>1010</v>
      </c>
      <c r="J152" s="1">
        <v>393</v>
      </c>
      <c r="K152" s="1">
        <v>327</v>
      </c>
      <c r="L152" s="1">
        <v>70268</v>
      </c>
      <c r="M152" s="1">
        <v>0</v>
      </c>
      <c r="N152" s="1">
        <v>0</v>
      </c>
      <c r="O152" s="1">
        <v>3398</v>
      </c>
      <c r="P152" s="1">
        <v>1017</v>
      </c>
      <c r="Q152" s="1">
        <v>361</v>
      </c>
      <c r="R152" s="1">
        <v>319</v>
      </c>
      <c r="S152" s="1">
        <v>111148</v>
      </c>
      <c r="T152" s="1">
        <v>2197</v>
      </c>
      <c r="U152" s="1">
        <v>12549</v>
      </c>
      <c r="V152" s="1">
        <v>0</v>
      </c>
    </row>
    <row r="153" spans="1:22" x14ac:dyDescent="0.2">
      <c r="A153" t="s">
        <v>139</v>
      </c>
      <c r="B153" s="1">
        <f>AVERAGE($C$153:$V$153)</f>
        <v>11936.85</v>
      </c>
      <c r="C153" s="1">
        <v>19</v>
      </c>
      <c r="D153" s="1">
        <v>5615</v>
      </c>
      <c r="E153" s="1">
        <v>2047</v>
      </c>
      <c r="F153" s="1">
        <v>13390</v>
      </c>
      <c r="G153" s="1">
        <v>2171</v>
      </c>
      <c r="H153" s="1">
        <v>41</v>
      </c>
      <c r="I153" s="1">
        <v>1203</v>
      </c>
      <c r="J153" s="1">
        <v>589</v>
      </c>
      <c r="K153" s="1">
        <v>351</v>
      </c>
      <c r="L153" s="1">
        <v>70268</v>
      </c>
      <c r="M153" s="1">
        <v>0</v>
      </c>
      <c r="N153" s="1">
        <v>234</v>
      </c>
      <c r="O153" s="1">
        <v>3999</v>
      </c>
      <c r="P153" s="1">
        <v>1017</v>
      </c>
      <c r="Q153" s="1">
        <v>361</v>
      </c>
      <c r="R153" s="1">
        <v>1173</v>
      </c>
      <c r="S153" s="1">
        <v>111686</v>
      </c>
      <c r="T153" s="1">
        <v>12009</v>
      </c>
      <c r="U153" s="1">
        <v>12549</v>
      </c>
      <c r="V153" s="1">
        <v>15</v>
      </c>
    </row>
    <row r="154" spans="1:22" x14ac:dyDescent="0.2">
      <c r="A154" t="s">
        <v>140</v>
      </c>
      <c r="B154" s="1">
        <f>AVERAGE($C$154:$V$154)</f>
        <v>-8821.4500000000007</v>
      </c>
      <c r="C154" s="1">
        <v>547</v>
      </c>
      <c r="D154" s="1">
        <v>1259</v>
      </c>
      <c r="E154" s="1">
        <v>-1166</v>
      </c>
      <c r="F154" s="1">
        <v>9400</v>
      </c>
      <c r="G154" s="1">
        <v>-1717</v>
      </c>
      <c r="H154" s="1">
        <v>193</v>
      </c>
      <c r="I154" s="1">
        <v>5596</v>
      </c>
      <c r="J154" s="1">
        <v>17</v>
      </c>
      <c r="K154" s="1">
        <v>5902</v>
      </c>
      <c r="L154" s="1">
        <v>-70268</v>
      </c>
      <c r="M154" s="1">
        <v>7</v>
      </c>
      <c r="N154" s="1">
        <v>-206</v>
      </c>
      <c r="O154" s="1">
        <v>-2022</v>
      </c>
      <c r="P154" s="1">
        <v>4470</v>
      </c>
      <c r="Q154" s="1">
        <v>-257</v>
      </c>
      <c r="R154" s="1">
        <v>-941</v>
      </c>
      <c r="S154" s="1">
        <v>-107825</v>
      </c>
      <c r="T154" s="1">
        <v>-7175</v>
      </c>
      <c r="U154" s="1">
        <v>-12256</v>
      </c>
      <c r="V154" s="1">
        <v>13</v>
      </c>
    </row>
    <row r="155" spans="1:22" x14ac:dyDescent="0.2">
      <c r="A155" t="s">
        <v>141</v>
      </c>
      <c r="B155" s="1">
        <f>AVERAGE($C$155:$V$155)</f>
        <v>34277.35</v>
      </c>
      <c r="C155" s="1">
        <v>39993</v>
      </c>
      <c r="D155" s="1">
        <v>90121</v>
      </c>
      <c r="E155" s="1">
        <v>16222</v>
      </c>
      <c r="F155" s="1">
        <v>259231</v>
      </c>
      <c r="G155" s="1">
        <v>-44019</v>
      </c>
      <c r="H155" s="1">
        <v>1404</v>
      </c>
      <c r="I155" s="1">
        <v>112825</v>
      </c>
      <c r="J155" s="1">
        <v>17755</v>
      </c>
      <c r="K155" s="1">
        <v>11552</v>
      </c>
      <c r="L155" s="1">
        <v>6767</v>
      </c>
      <c r="M155" s="1">
        <v>7157</v>
      </c>
      <c r="N155" s="1">
        <v>867</v>
      </c>
      <c r="O155" s="1">
        <v>44039</v>
      </c>
      <c r="P155" s="1">
        <v>89920</v>
      </c>
      <c r="Q155" s="1">
        <v>2260</v>
      </c>
      <c r="R155" s="1">
        <v>18374</v>
      </c>
      <c r="S155" s="1">
        <v>-24183</v>
      </c>
      <c r="T155" s="1">
        <v>31278</v>
      </c>
      <c r="U155" s="1">
        <v>-13827</v>
      </c>
      <c r="V155" s="1">
        <v>17811</v>
      </c>
    </row>
    <row r="156" spans="1:22" x14ac:dyDescent="0.2">
      <c r="A156" t="s">
        <v>142</v>
      </c>
      <c r="B156" s="1">
        <f>AVERAGE($C$156:$V$156)</f>
        <v>10762.7</v>
      </c>
      <c r="C156" s="1">
        <v>9191</v>
      </c>
      <c r="D156" s="1">
        <v>22828</v>
      </c>
      <c r="E156" s="1">
        <v>3910</v>
      </c>
      <c r="F156" s="1">
        <v>64923</v>
      </c>
      <c r="G156" s="1">
        <v>-9641</v>
      </c>
      <c r="H156" s="1">
        <v>394</v>
      </c>
      <c r="I156" s="1">
        <v>28691</v>
      </c>
      <c r="J156" s="1">
        <v>4270</v>
      </c>
      <c r="K156" s="1">
        <v>1595</v>
      </c>
      <c r="L156" s="1">
        <v>9021</v>
      </c>
      <c r="M156" s="1">
        <v>1755</v>
      </c>
      <c r="N156" s="1">
        <v>204</v>
      </c>
      <c r="O156" s="1">
        <v>11118</v>
      </c>
      <c r="P156" s="1">
        <v>21743</v>
      </c>
      <c r="Q156" s="1">
        <v>572</v>
      </c>
      <c r="R156" s="1">
        <v>4570</v>
      </c>
      <c r="S156" s="1">
        <v>20573</v>
      </c>
      <c r="T156" s="1">
        <v>11342</v>
      </c>
      <c r="U156" s="1">
        <v>3897</v>
      </c>
      <c r="V156" s="1">
        <v>4298</v>
      </c>
    </row>
    <row r="157" spans="1:22" x14ac:dyDescent="0.2">
      <c r="A157" t="s">
        <v>143</v>
      </c>
      <c r="B157" s="1">
        <f>AVERAGE($C$157:$V$157)</f>
        <v>23514.65</v>
      </c>
      <c r="C157" s="1">
        <v>30802</v>
      </c>
      <c r="D157" s="1">
        <v>67293</v>
      </c>
      <c r="E157" s="1">
        <v>12311</v>
      </c>
      <c r="F157" s="1">
        <v>194308</v>
      </c>
      <c r="G157" s="1">
        <v>-34378</v>
      </c>
      <c r="H157" s="1">
        <v>1010</v>
      </c>
      <c r="I157" s="1">
        <v>84134</v>
      </c>
      <c r="J157" s="1">
        <v>13485</v>
      </c>
      <c r="K157" s="1">
        <v>9957</v>
      </c>
      <c r="L157" s="1">
        <v>-2254</v>
      </c>
      <c r="M157" s="1">
        <v>5402</v>
      </c>
      <c r="N157" s="1">
        <v>662</v>
      </c>
      <c r="O157" s="1">
        <v>32920</v>
      </c>
      <c r="P157" s="1">
        <v>68177</v>
      </c>
      <c r="Q157" s="1">
        <v>1688</v>
      </c>
      <c r="R157" s="1">
        <v>13804</v>
      </c>
      <c r="S157" s="1">
        <v>-44755</v>
      </c>
      <c r="T157" s="1">
        <v>19937</v>
      </c>
      <c r="U157" s="1">
        <v>-17724</v>
      </c>
      <c r="V157" s="1">
        <v>13514</v>
      </c>
    </row>
    <row r="158" spans="1:22" x14ac:dyDescent="0.2">
      <c r="A158" t="s">
        <v>144</v>
      </c>
      <c r="B158" s="1" t="e">
        <f>AVERAGE($C$158:$V$158)</f>
        <v>#DIV/0!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">
      <c r="A159" t="s">
        <v>145</v>
      </c>
      <c r="B159" s="1" t="e">
        <f>AVERAGE($C$159:$V$159)</f>
        <v>#DIV/0!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">
      <c r="A160" t="s">
        <v>146</v>
      </c>
      <c r="B160" s="1">
        <f>AVERAGE($C$160:$V$160)</f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 x14ac:dyDescent="0.2">
      <c r="A161" t="s">
        <v>147</v>
      </c>
      <c r="B161" s="1">
        <f>AVERAGE($C$161:$V$161)</f>
        <v>10949.5</v>
      </c>
      <c r="C161" s="1"/>
      <c r="D161" s="1"/>
      <c r="E161" s="1">
        <v>12311</v>
      </c>
      <c r="F161" s="1"/>
      <c r="G161" s="1"/>
      <c r="H161" s="1"/>
      <c r="I161" s="1"/>
      <c r="J161" s="1"/>
      <c r="K161" s="1"/>
      <c r="L161" s="1">
        <v>-2254</v>
      </c>
      <c r="M161" s="1"/>
      <c r="N161" s="1"/>
      <c r="O161" s="1"/>
      <c r="P161" s="1"/>
      <c r="Q161" s="1"/>
      <c r="R161" s="1">
        <v>13804</v>
      </c>
      <c r="S161" s="1"/>
      <c r="T161" s="1">
        <v>19937</v>
      </c>
      <c r="U161" s="1"/>
      <c r="V161" s="1"/>
    </row>
    <row r="162" spans="1:22" x14ac:dyDescent="0.2">
      <c r="A162" t="s">
        <v>148</v>
      </c>
      <c r="B162" s="1">
        <f>AVERAGE($C$162:$V$162)</f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</row>
    <row r="163" spans="1:22" x14ac:dyDescent="0.2">
      <c r="A163" t="s">
        <v>149</v>
      </c>
      <c r="B163" s="1">
        <f>AVERAGE($C$163:$V$163)</f>
        <v>-2706.5</v>
      </c>
      <c r="C163" s="1"/>
      <c r="D163" s="1"/>
      <c r="E163" s="1"/>
      <c r="F163" s="1"/>
      <c r="G163" s="1"/>
      <c r="H163" s="1"/>
      <c r="I163" s="1"/>
      <c r="J163" s="1"/>
      <c r="K163" s="1"/>
      <c r="L163" s="1">
        <v>-5537</v>
      </c>
      <c r="M163" s="1"/>
      <c r="N163" s="1"/>
      <c r="O163" s="1"/>
      <c r="P163" s="1"/>
      <c r="Q163" s="1"/>
      <c r="R163" s="1"/>
      <c r="S163" s="1"/>
      <c r="T163" s="1">
        <v>124</v>
      </c>
      <c r="U163" s="1"/>
      <c r="V163" s="1"/>
    </row>
    <row r="164" spans="1:22" ht="15" x14ac:dyDescent="0.25">
      <c r="A164" s="23" t="s">
        <v>150</v>
      </c>
      <c r="B164" s="1">
        <f>AVERAGE($C$164:$V$164)</f>
        <v>23514.65</v>
      </c>
      <c r="C164" s="1">
        <v>30802</v>
      </c>
      <c r="D164" s="1">
        <v>67293</v>
      </c>
      <c r="E164" s="1">
        <v>12311</v>
      </c>
      <c r="F164" s="1">
        <v>194308</v>
      </c>
      <c r="G164" s="1">
        <v>-34378</v>
      </c>
      <c r="H164" s="1">
        <v>1010</v>
      </c>
      <c r="I164" s="1">
        <v>84134</v>
      </c>
      <c r="J164" s="1">
        <v>13485</v>
      </c>
      <c r="K164" s="1">
        <v>9957</v>
      </c>
      <c r="L164" s="1">
        <v>-2254</v>
      </c>
      <c r="M164" s="1">
        <v>5402</v>
      </c>
      <c r="N164" s="1">
        <v>662</v>
      </c>
      <c r="O164" s="1">
        <v>32920</v>
      </c>
      <c r="P164" s="1">
        <v>68177</v>
      </c>
      <c r="Q164" s="1">
        <v>1688</v>
      </c>
      <c r="R164" s="1">
        <v>13804</v>
      </c>
      <c r="S164" s="1">
        <v>-44755</v>
      </c>
      <c r="T164" s="1">
        <v>19937</v>
      </c>
      <c r="U164" s="1">
        <v>-17724</v>
      </c>
      <c r="V164" s="1">
        <v>13514</v>
      </c>
    </row>
    <row r="165" spans="1:22" x14ac:dyDescent="0.2">
      <c r="A165" t="s">
        <v>151</v>
      </c>
      <c r="B165" s="1" t="e">
        <f>AVERAGE($C$165:$V$165)</f>
        <v>#DIV/0!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2">
      <c r="A166" t="s">
        <v>152</v>
      </c>
      <c r="B166" s="1" t="e">
        <f>AVERAGE($C$166:$V$166)</f>
        <v>#DIV/0!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2">
      <c r="A167" t="s">
        <v>153</v>
      </c>
      <c r="B167" s="1" t="e">
        <f>AVERAGE($C$167:$V$167)</f>
        <v>#DIV/0!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2">
      <c r="A168" t="s">
        <v>154</v>
      </c>
      <c r="B168" s="1">
        <f>AVERAGE($C$168:$V$168)</f>
        <v>3869.25</v>
      </c>
      <c r="C168" s="1"/>
      <c r="D168" s="1"/>
      <c r="E168" s="1">
        <v>692</v>
      </c>
      <c r="F168" s="1"/>
      <c r="G168" s="1"/>
      <c r="H168" s="1"/>
      <c r="I168" s="1"/>
      <c r="J168" s="1">
        <v>13485</v>
      </c>
      <c r="K168" s="1"/>
      <c r="L168" s="1"/>
      <c r="M168" s="1"/>
      <c r="N168" s="1"/>
      <c r="O168" s="1">
        <v>0</v>
      </c>
      <c r="P168" s="1"/>
      <c r="Q168" s="1"/>
      <c r="R168" s="1">
        <v>1300</v>
      </c>
      <c r="S168" s="1"/>
      <c r="T168" s="1"/>
      <c r="U168" s="1"/>
      <c r="V168" s="1"/>
    </row>
    <row r="169" spans="1:22" x14ac:dyDescent="0.2">
      <c r="A169" t="s">
        <v>155</v>
      </c>
      <c r="B169" s="1">
        <f>AVERAGE($C$169:$V$169)</f>
        <v>47841.875</v>
      </c>
      <c r="C169" s="1">
        <v>15200</v>
      </c>
      <c r="D169" s="1">
        <v>69167</v>
      </c>
      <c r="E169" s="1">
        <v>6096</v>
      </c>
      <c r="F169" s="1">
        <v>216012</v>
      </c>
      <c r="G169" s="1"/>
      <c r="H169" s="1">
        <v>0</v>
      </c>
      <c r="I169" s="1">
        <v>57000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>
        <v>6612</v>
      </c>
      <c r="U169" s="1"/>
      <c r="V169" s="1">
        <v>12648</v>
      </c>
    </row>
    <row r="170" spans="1:22" x14ac:dyDescent="0.2">
      <c r="A170" t="s">
        <v>156</v>
      </c>
      <c r="B170" s="1">
        <f>AVERAGE($C$170:$V$170)</f>
        <v>-695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-695</v>
      </c>
      <c r="P170" s="1"/>
      <c r="Q170" s="1"/>
      <c r="R170" s="1"/>
      <c r="S170" s="1"/>
      <c r="T170" s="1"/>
      <c r="U170" s="1"/>
      <c r="V170" s="1"/>
    </row>
    <row r="171" spans="1:22" x14ac:dyDescent="0.2">
      <c r="A171" t="s">
        <v>157</v>
      </c>
      <c r="B171" s="1" t="e">
        <f>AVERAGE($C$171:$V$171)</f>
        <v>#DIV/0!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2">
      <c r="A172" t="s">
        <v>158</v>
      </c>
      <c r="B172" s="1" t="e">
        <f>AVERAGE($C$172:$V$172)</f>
        <v>#DIV/0!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2">
      <c r="A173" t="s">
        <v>159</v>
      </c>
      <c r="B173" s="1" t="e">
        <f>AVERAGE($C$173:$V$173)</f>
        <v>#DIV/0!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2">
      <c r="A174" t="s">
        <v>160</v>
      </c>
      <c r="B174" s="1">
        <f>AVERAGE($C$174:$V$174)</f>
        <v>4299.0526315789475</v>
      </c>
      <c r="C174" s="1">
        <v>15602</v>
      </c>
      <c r="D174" s="1">
        <v>-1874</v>
      </c>
      <c r="E174" s="1">
        <v>5523</v>
      </c>
      <c r="F174" s="1">
        <v>-21704</v>
      </c>
      <c r="G174" s="1">
        <v>-34378</v>
      </c>
      <c r="H174" s="1">
        <v>1010</v>
      </c>
      <c r="I174" s="1">
        <v>27134</v>
      </c>
      <c r="J174" s="1"/>
      <c r="K174" s="1">
        <v>9957</v>
      </c>
      <c r="L174" s="1">
        <v>8168</v>
      </c>
      <c r="M174" s="1">
        <v>5402</v>
      </c>
      <c r="N174" s="1">
        <v>662</v>
      </c>
      <c r="O174" s="1">
        <v>32225</v>
      </c>
      <c r="P174" s="1">
        <v>68177</v>
      </c>
      <c r="Q174" s="1">
        <v>1688</v>
      </c>
      <c r="R174" s="1">
        <v>12504</v>
      </c>
      <c r="S174" s="1">
        <v>-44755</v>
      </c>
      <c r="T174" s="1">
        <v>13200</v>
      </c>
      <c r="U174" s="1">
        <v>-17724</v>
      </c>
      <c r="V174" s="1">
        <v>865</v>
      </c>
    </row>
    <row r="175" spans="1:22" x14ac:dyDescent="0.2">
      <c r="A175" t="s">
        <v>161</v>
      </c>
      <c r="B175" s="1" t="e">
        <f>AVERAGE($C$175:$V$175)</f>
        <v>#DIV/0!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3.5" thickBot="1" x14ac:dyDescent="0.25">
      <c r="A176" t="s">
        <v>162</v>
      </c>
      <c r="B176" s="1">
        <f>AVERAGE($C$176:$V$176)</f>
        <v>24029.5</v>
      </c>
      <c r="C176" s="1">
        <v>30802</v>
      </c>
      <c r="D176" s="1">
        <v>67293</v>
      </c>
      <c r="E176" s="1">
        <v>12311</v>
      </c>
      <c r="F176" s="1">
        <v>194308</v>
      </c>
      <c r="G176" s="1">
        <v>-34378</v>
      </c>
      <c r="H176" s="1">
        <v>1010</v>
      </c>
      <c r="I176" s="1">
        <v>84134</v>
      </c>
      <c r="J176" s="1">
        <v>13485</v>
      </c>
      <c r="K176" s="1">
        <v>9957</v>
      </c>
      <c r="L176" s="1">
        <v>8168</v>
      </c>
      <c r="M176" s="1">
        <v>5402</v>
      </c>
      <c r="N176" s="1">
        <v>662</v>
      </c>
      <c r="O176" s="1">
        <v>32920</v>
      </c>
      <c r="P176" s="1">
        <v>68177</v>
      </c>
      <c r="Q176" s="1">
        <v>1688</v>
      </c>
      <c r="R176" s="1">
        <v>13804</v>
      </c>
      <c r="S176" s="1">
        <v>-44755</v>
      </c>
      <c r="T176" s="1">
        <v>19812</v>
      </c>
      <c r="U176" s="1">
        <v>-17724</v>
      </c>
      <c r="V176" s="1">
        <v>13514</v>
      </c>
    </row>
    <row r="177" spans="1:22" s="8" customFormat="1" ht="16.5" thickTop="1" thickBot="1" x14ac:dyDescent="0.3">
      <c r="A177" s="22" t="s">
        <v>163</v>
      </c>
      <c r="B177" s="8" t="s">
        <v>91</v>
      </c>
      <c r="C177" s="8" t="s">
        <v>2</v>
      </c>
      <c r="D177" s="8" t="s">
        <v>0</v>
      </c>
      <c r="E177" s="8" t="s">
        <v>1</v>
      </c>
      <c r="F177" s="8" t="s">
        <v>3</v>
      </c>
      <c r="G177" s="8" t="s">
        <v>4</v>
      </c>
      <c r="H177" s="8" t="s">
        <v>5</v>
      </c>
      <c r="I177" s="8" t="s">
        <v>6</v>
      </c>
      <c r="J177" s="8" t="s">
        <v>7</v>
      </c>
      <c r="K177" s="8" t="s">
        <v>8</v>
      </c>
      <c r="L177" s="8" t="s">
        <v>9</v>
      </c>
      <c r="M177" s="8" t="s">
        <v>10</v>
      </c>
      <c r="N177" s="8" t="s">
        <v>11</v>
      </c>
      <c r="O177" s="8" t="s">
        <v>12</v>
      </c>
      <c r="P177" s="8" t="s">
        <v>13</v>
      </c>
      <c r="Q177" s="8" t="s">
        <v>14</v>
      </c>
      <c r="R177" s="8" t="s">
        <v>15</v>
      </c>
      <c r="S177" s="8" t="s">
        <v>16</v>
      </c>
      <c r="T177" s="8" t="s">
        <v>17</v>
      </c>
      <c r="U177" s="8" t="s">
        <v>18</v>
      </c>
      <c r="V177" s="8" t="s">
        <v>19</v>
      </c>
    </row>
    <row r="178" spans="1:22" ht="13.5" thickTop="1" x14ac:dyDescent="0.2">
      <c r="A178" t="s">
        <v>164</v>
      </c>
      <c r="B178" s="1">
        <f>AVERAGE($C$178:$V$178)</f>
        <v>35969.666666666664</v>
      </c>
      <c r="C178" s="1"/>
      <c r="D178" s="1"/>
      <c r="E178" s="1"/>
      <c r="F178" s="1">
        <v>23472</v>
      </c>
      <c r="G178" s="1"/>
      <c r="H178" s="1"/>
      <c r="I178" s="1">
        <v>0</v>
      </c>
      <c r="J178" s="1"/>
      <c r="K178" s="1"/>
      <c r="L178" s="1">
        <v>84437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">
      <c r="A179" t="s">
        <v>165</v>
      </c>
      <c r="B179" s="1">
        <f>AVERAGE($C$179:$V$179)</f>
        <v>62777.166666666664</v>
      </c>
      <c r="C179" s="1">
        <v>177</v>
      </c>
      <c r="D179" s="1"/>
      <c r="E179" s="1"/>
      <c r="F179" s="1"/>
      <c r="G179" s="1"/>
      <c r="H179" s="1"/>
      <c r="I179" s="1">
        <v>31105</v>
      </c>
      <c r="J179" s="1"/>
      <c r="K179" s="1"/>
      <c r="L179" s="1">
        <v>307157</v>
      </c>
      <c r="M179" s="1"/>
      <c r="N179" s="1"/>
      <c r="O179" s="1">
        <v>825</v>
      </c>
      <c r="P179" s="1"/>
      <c r="Q179" s="1"/>
      <c r="R179" s="1">
        <v>223</v>
      </c>
      <c r="S179" s="1"/>
      <c r="T179" s="1">
        <v>37176</v>
      </c>
      <c r="U179" s="1"/>
      <c r="V179" s="1"/>
    </row>
    <row r="180" spans="1:22" x14ac:dyDescent="0.2">
      <c r="A180" t="s">
        <v>166</v>
      </c>
      <c r="B180" s="1">
        <f>AVERAGE($C$180:$V$180)</f>
        <v>4346.2941176470586</v>
      </c>
      <c r="C180" s="1">
        <v>0</v>
      </c>
      <c r="D180" s="1">
        <v>18621</v>
      </c>
      <c r="E180" s="1"/>
      <c r="F180" s="1">
        <v>0</v>
      </c>
      <c r="G180" s="1">
        <v>6113</v>
      </c>
      <c r="H180" s="1">
        <v>307</v>
      </c>
      <c r="I180" s="1">
        <v>31627</v>
      </c>
      <c r="J180" s="1"/>
      <c r="K180" s="1">
        <v>135</v>
      </c>
      <c r="L180" s="1">
        <v>10804</v>
      </c>
      <c r="M180" s="1">
        <v>262</v>
      </c>
      <c r="N180" s="1"/>
      <c r="O180" s="1">
        <v>3235</v>
      </c>
      <c r="P180" s="1">
        <v>0</v>
      </c>
      <c r="Q180" s="1">
        <v>674</v>
      </c>
      <c r="R180" s="1">
        <v>346</v>
      </c>
      <c r="S180" s="1">
        <v>443</v>
      </c>
      <c r="T180" s="1">
        <v>0</v>
      </c>
      <c r="U180" s="1">
        <v>1234</v>
      </c>
      <c r="V180" s="1">
        <v>86</v>
      </c>
    </row>
    <row r="181" spans="1:22" x14ac:dyDescent="0.2">
      <c r="A181" t="s">
        <v>167</v>
      </c>
      <c r="B181" s="1">
        <f>AVERAGE($C$181:$V$181)</f>
        <v>156628.33333333334</v>
      </c>
      <c r="C181" s="1">
        <v>60926</v>
      </c>
      <c r="D181" s="1"/>
      <c r="E181" s="1"/>
      <c r="F181" s="1">
        <v>196039</v>
      </c>
      <c r="G181" s="1"/>
      <c r="H181" s="1">
        <v>0</v>
      </c>
      <c r="I181" s="1">
        <v>0</v>
      </c>
      <c r="J181" s="1">
        <v>0</v>
      </c>
      <c r="K181" s="1"/>
      <c r="L181" s="1">
        <v>821381</v>
      </c>
      <c r="M181" s="1"/>
      <c r="N181" s="1"/>
      <c r="O181" s="1"/>
      <c r="P181" s="1">
        <v>24939</v>
      </c>
      <c r="Q181" s="1"/>
      <c r="R181" s="1"/>
      <c r="S181" s="1"/>
      <c r="T181" s="1">
        <v>142133</v>
      </c>
      <c r="U181" s="1">
        <v>164237</v>
      </c>
      <c r="V181" s="1"/>
    </row>
    <row r="182" spans="1:22" x14ac:dyDescent="0.2">
      <c r="A182" t="s">
        <v>168</v>
      </c>
      <c r="B182" s="1" t="e">
        <f>AVERAGE($C$182:$V$182)</f>
        <v>#DIV/0!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2">
      <c r="A183" t="s">
        <v>169</v>
      </c>
      <c r="B183" s="1">
        <f>AVERAGE($C$183:$V$183)</f>
        <v>98405.75</v>
      </c>
      <c r="C183" s="1">
        <v>61103</v>
      </c>
      <c r="D183" s="1">
        <v>18621</v>
      </c>
      <c r="E183" s="1">
        <v>0</v>
      </c>
      <c r="F183" s="1">
        <v>219511</v>
      </c>
      <c r="G183" s="1">
        <v>6113</v>
      </c>
      <c r="H183" s="1">
        <v>307</v>
      </c>
      <c r="I183" s="1">
        <v>62733</v>
      </c>
      <c r="J183" s="1">
        <v>0</v>
      </c>
      <c r="K183" s="1">
        <v>135</v>
      </c>
      <c r="L183" s="1">
        <v>1223779</v>
      </c>
      <c r="M183" s="1">
        <v>262</v>
      </c>
      <c r="N183" s="1">
        <v>0</v>
      </c>
      <c r="O183" s="1">
        <v>4060</v>
      </c>
      <c r="P183" s="1">
        <v>24939</v>
      </c>
      <c r="Q183" s="1">
        <v>674</v>
      </c>
      <c r="R183" s="1">
        <v>569</v>
      </c>
      <c r="S183" s="1">
        <v>443</v>
      </c>
      <c r="T183" s="1">
        <v>179309</v>
      </c>
      <c r="U183" s="1">
        <v>165471</v>
      </c>
      <c r="V183" s="1">
        <v>86</v>
      </c>
    </row>
    <row r="184" spans="1:22" x14ac:dyDescent="0.2">
      <c r="A184" t="s">
        <v>170</v>
      </c>
      <c r="B184" s="1">
        <f>AVERAGE($C$184:$V$184)</f>
        <v>8350.1428571428569</v>
      </c>
      <c r="C184" s="1"/>
      <c r="D184" s="1"/>
      <c r="E184" s="1"/>
      <c r="F184" s="1">
        <v>12537</v>
      </c>
      <c r="G184" s="1">
        <v>828</v>
      </c>
      <c r="H184" s="1">
        <v>0</v>
      </c>
      <c r="I184" s="1"/>
      <c r="J184" s="1"/>
      <c r="K184" s="1"/>
      <c r="L184" s="1"/>
      <c r="M184" s="1"/>
      <c r="N184" s="1">
        <v>2203</v>
      </c>
      <c r="O184" s="1">
        <v>125</v>
      </c>
      <c r="P184" s="1"/>
      <c r="Q184" s="1"/>
      <c r="R184" s="1">
        <v>36735</v>
      </c>
      <c r="S184" s="1"/>
      <c r="T184" s="1">
        <v>6023</v>
      </c>
      <c r="U184" s="1"/>
      <c r="V184" s="1"/>
    </row>
    <row r="185" spans="1:22" x14ac:dyDescent="0.2">
      <c r="A185" t="s">
        <v>171</v>
      </c>
      <c r="B185" s="1" t="e">
        <f>AVERAGE($C$185:$V$185)</f>
        <v>#DIV/0!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2">
      <c r="A186" t="s">
        <v>172</v>
      </c>
      <c r="B186" s="1">
        <f>AVERAGE($C$186:$V$186)</f>
        <v>42038.833333333336</v>
      </c>
      <c r="C186" s="1"/>
      <c r="D186" s="1"/>
      <c r="E186" s="1"/>
      <c r="F186" s="1">
        <v>180096</v>
      </c>
      <c r="G186" s="1">
        <v>9404</v>
      </c>
      <c r="H186" s="1">
        <v>1033</v>
      </c>
      <c r="I186" s="1">
        <v>24368</v>
      </c>
      <c r="J186" s="1">
        <v>8016</v>
      </c>
      <c r="K186" s="1"/>
      <c r="L186" s="1"/>
      <c r="M186" s="1"/>
      <c r="N186" s="1"/>
      <c r="O186" s="1"/>
      <c r="P186" s="1">
        <v>29316</v>
      </c>
      <c r="Q186" s="1"/>
      <c r="R186" s="1"/>
      <c r="S186" s="1"/>
      <c r="T186" s="1"/>
      <c r="U186" s="1"/>
      <c r="V186" s="1"/>
    </row>
    <row r="187" spans="1:22" x14ac:dyDescent="0.2">
      <c r="A187" t="s">
        <v>173</v>
      </c>
      <c r="B187" s="1">
        <f>AVERAGE($C$187:$V$187)</f>
        <v>1617</v>
      </c>
      <c r="C187" s="1"/>
      <c r="D187" s="1"/>
      <c r="E187" s="1"/>
      <c r="F187" s="1"/>
      <c r="G187" s="1"/>
      <c r="H187" s="1">
        <v>1617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2">
      <c r="A188" t="s">
        <v>174</v>
      </c>
      <c r="B188" s="1">
        <f>AVERAGE($C$188:$V$188)</f>
        <v>59223.647058823532</v>
      </c>
      <c r="C188" s="1">
        <v>28562</v>
      </c>
      <c r="D188" s="1">
        <v>238028</v>
      </c>
      <c r="E188" s="1">
        <v>1439</v>
      </c>
      <c r="F188" s="1"/>
      <c r="G188" s="1"/>
      <c r="H188" s="1">
        <v>122</v>
      </c>
      <c r="I188" s="1">
        <v>71210</v>
      </c>
      <c r="J188" s="1">
        <v>453</v>
      </c>
      <c r="K188" s="1">
        <v>1484</v>
      </c>
      <c r="L188" s="1">
        <v>542042</v>
      </c>
      <c r="M188" s="1">
        <v>2458</v>
      </c>
      <c r="N188" s="1">
        <v>2727</v>
      </c>
      <c r="O188" s="1">
        <v>55163</v>
      </c>
      <c r="P188" s="1"/>
      <c r="Q188" s="1">
        <v>804</v>
      </c>
      <c r="R188" s="1">
        <v>8990</v>
      </c>
      <c r="S188" s="1">
        <v>11892</v>
      </c>
      <c r="T188" s="1">
        <v>31175</v>
      </c>
      <c r="U188" s="1">
        <v>9025</v>
      </c>
      <c r="V188" s="1">
        <v>1228</v>
      </c>
    </row>
    <row r="189" spans="1:22" x14ac:dyDescent="0.2">
      <c r="A189" t="s">
        <v>175</v>
      </c>
      <c r="B189" s="1" t="e">
        <f>AVERAGE($C$189:$V$189)</f>
        <v>#DIV/0!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2">
      <c r="A190" t="s">
        <v>176</v>
      </c>
      <c r="B190" s="1">
        <f>AVERAGE($C$190:$V$190)</f>
        <v>65955.05</v>
      </c>
      <c r="C190" s="1">
        <v>28562</v>
      </c>
      <c r="D190" s="1">
        <v>238028</v>
      </c>
      <c r="E190" s="1">
        <v>1439</v>
      </c>
      <c r="F190" s="1">
        <v>192633</v>
      </c>
      <c r="G190" s="1">
        <v>10232</v>
      </c>
      <c r="H190" s="1">
        <v>2771</v>
      </c>
      <c r="I190" s="1">
        <v>95577</v>
      </c>
      <c r="J190" s="1">
        <v>8469</v>
      </c>
      <c r="K190" s="1">
        <v>1484</v>
      </c>
      <c r="L190" s="1">
        <v>542042</v>
      </c>
      <c r="M190" s="1">
        <v>2458</v>
      </c>
      <c r="N190" s="1">
        <v>4930</v>
      </c>
      <c r="O190" s="1">
        <v>55288</v>
      </c>
      <c r="P190" s="1">
        <v>29316</v>
      </c>
      <c r="Q190" s="1">
        <v>804</v>
      </c>
      <c r="R190" s="1">
        <v>45725</v>
      </c>
      <c r="S190" s="1">
        <v>11892</v>
      </c>
      <c r="T190" s="1">
        <v>37198</v>
      </c>
      <c r="U190" s="1">
        <v>9025</v>
      </c>
      <c r="V190" s="1">
        <v>1228</v>
      </c>
    </row>
    <row r="191" spans="1:22" x14ac:dyDescent="0.2">
      <c r="A191" t="s">
        <v>177</v>
      </c>
      <c r="B191" s="1">
        <f>AVERAGE($C$191:$V$191)</f>
        <v>27479.125</v>
      </c>
      <c r="C191" s="1">
        <v>25778</v>
      </c>
      <c r="D191" s="1"/>
      <c r="E191" s="1"/>
      <c r="F191" s="1">
        <v>22996</v>
      </c>
      <c r="G191" s="1">
        <v>17685</v>
      </c>
      <c r="H191" s="1"/>
      <c r="I191" s="1">
        <v>47360</v>
      </c>
      <c r="J191" s="1">
        <v>71261</v>
      </c>
      <c r="K191" s="1"/>
      <c r="L191" s="1"/>
      <c r="M191" s="1"/>
      <c r="N191" s="1"/>
      <c r="O191" s="1"/>
      <c r="P191" s="1"/>
      <c r="Q191" s="1"/>
      <c r="R191" s="1">
        <v>997</v>
      </c>
      <c r="S191" s="1">
        <v>33756</v>
      </c>
      <c r="T191" s="1"/>
      <c r="U191" s="1">
        <v>0</v>
      </c>
      <c r="V191" s="1"/>
    </row>
    <row r="192" spans="1:22" x14ac:dyDescent="0.2">
      <c r="A192" t="s">
        <v>178</v>
      </c>
      <c r="B192" s="1">
        <f>AVERAGE($C$192:$V$192)</f>
        <v>253</v>
      </c>
      <c r="C192" s="1"/>
      <c r="D192" s="1"/>
      <c r="E192" s="1"/>
      <c r="F192" s="1">
        <v>506</v>
      </c>
      <c r="G192" s="1"/>
      <c r="H192" s="1"/>
      <c r="I192" s="1">
        <v>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2">
      <c r="A193" t="s">
        <v>179</v>
      </c>
      <c r="B193" s="1">
        <f>AVERAGE($C$193:$V$193)</f>
        <v>784.5</v>
      </c>
      <c r="C193" s="1"/>
      <c r="D193" s="1">
        <v>0</v>
      </c>
      <c r="E193" s="1"/>
      <c r="F193" s="1">
        <v>0</v>
      </c>
      <c r="G193" s="1"/>
      <c r="H193" s="1">
        <v>3138</v>
      </c>
      <c r="I193" s="1">
        <v>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2">
      <c r="A194" t="s">
        <v>180</v>
      </c>
      <c r="B194" s="1">
        <f>AVERAGE($C$194:$V$194)</f>
        <v>6505.666666666667</v>
      </c>
      <c r="C194" s="1">
        <v>1676</v>
      </c>
      <c r="D194" s="1"/>
      <c r="E194" s="1"/>
      <c r="F194" s="1"/>
      <c r="G194" s="1"/>
      <c r="H194" s="1"/>
      <c r="I194" s="1"/>
      <c r="J194" s="1"/>
      <c r="K194" s="1">
        <v>8861</v>
      </c>
      <c r="L194" s="1">
        <v>8980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2">
      <c r="A195" t="s">
        <v>181</v>
      </c>
      <c r="B195" s="1" t="e">
        <f>AVERAGE($C$195:$V$195)</f>
        <v>#DIV/0!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2">
      <c r="A196" t="s">
        <v>182</v>
      </c>
      <c r="B196" s="1">
        <f>AVERAGE($C$196:$V$196)</f>
        <v>729.25</v>
      </c>
      <c r="C196" s="1"/>
      <c r="D196" s="1"/>
      <c r="E196" s="1"/>
      <c r="F196" s="1"/>
      <c r="G196" s="1"/>
      <c r="H196" s="1"/>
      <c r="I196" s="1"/>
      <c r="J196" s="1"/>
      <c r="K196" s="1"/>
      <c r="L196" s="1">
        <v>603</v>
      </c>
      <c r="M196" s="1"/>
      <c r="N196" s="1">
        <v>301</v>
      </c>
      <c r="O196" s="1"/>
      <c r="P196" s="1">
        <v>80</v>
      </c>
      <c r="Q196" s="1"/>
      <c r="R196" s="1"/>
      <c r="S196" s="1"/>
      <c r="T196" s="1">
        <v>1933</v>
      </c>
      <c r="U196" s="1"/>
      <c r="V196" s="1"/>
    </row>
    <row r="197" spans="1:22" x14ac:dyDescent="0.2">
      <c r="A197" t="s">
        <v>183</v>
      </c>
      <c r="B197" s="1" t="e">
        <f>AVERAGE($C$197:$V$197)</f>
        <v>#DIV/0!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2">
      <c r="A198" t="s">
        <v>184</v>
      </c>
      <c r="B198" s="1" t="e">
        <f>AVERAGE($C$198:$V$198)</f>
        <v>#DIV/0!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2">
      <c r="A199" t="s">
        <v>185</v>
      </c>
      <c r="B199" s="1" t="e">
        <f>AVERAGE($C$199:$V$199)</f>
        <v>#DIV/0!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2">
      <c r="A200" t="s">
        <v>186</v>
      </c>
      <c r="B200" s="1" t="e">
        <f>AVERAGE($C$200:$V$200)</f>
        <v>#DIV/0!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2">
      <c r="A201" t="s">
        <v>187</v>
      </c>
      <c r="B201" s="1">
        <f>AVERAGE($C$201:$V$201)</f>
        <v>427</v>
      </c>
      <c r="C201" s="1">
        <v>281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>
        <v>573</v>
      </c>
      <c r="S201" s="1"/>
      <c r="T201" s="1"/>
      <c r="U201" s="1"/>
      <c r="V201" s="1"/>
    </row>
    <row r="202" spans="1:22" x14ac:dyDescent="0.2">
      <c r="A202" t="s">
        <v>188</v>
      </c>
      <c r="B202" s="1">
        <f>AVERAGE($C$202:$V$202)</f>
        <v>6307.333333333333</v>
      </c>
      <c r="C202" s="1"/>
      <c r="D202" s="1">
        <v>67</v>
      </c>
      <c r="E202" s="1">
        <v>192</v>
      </c>
      <c r="F202" s="1">
        <v>0</v>
      </c>
      <c r="G202" s="1"/>
      <c r="H202" s="1"/>
      <c r="I202" s="1"/>
      <c r="J202" s="1"/>
      <c r="K202" s="1"/>
      <c r="L202" s="1">
        <v>54459</v>
      </c>
      <c r="M202" s="1"/>
      <c r="N202" s="1"/>
      <c r="O202" s="1">
        <v>11</v>
      </c>
      <c r="P202" s="1">
        <v>125</v>
      </c>
      <c r="Q202" s="1"/>
      <c r="R202" s="1"/>
      <c r="S202" s="1"/>
      <c r="T202" s="1">
        <v>665</v>
      </c>
      <c r="U202" s="1">
        <v>628</v>
      </c>
      <c r="V202" s="1">
        <v>619</v>
      </c>
    </row>
    <row r="203" spans="1:22" x14ac:dyDescent="0.2">
      <c r="A203" t="s">
        <v>189</v>
      </c>
      <c r="B203" s="1">
        <f>AVERAGE($C$203:$V$203)</f>
        <v>15176.5</v>
      </c>
      <c r="C203" s="1">
        <v>27734</v>
      </c>
      <c r="D203" s="1">
        <v>67</v>
      </c>
      <c r="E203" s="1">
        <v>192</v>
      </c>
      <c r="F203" s="1">
        <v>23502</v>
      </c>
      <c r="G203" s="1">
        <v>17685</v>
      </c>
      <c r="H203" s="1">
        <v>3138</v>
      </c>
      <c r="I203" s="1">
        <v>47360</v>
      </c>
      <c r="J203" s="1">
        <v>71261</v>
      </c>
      <c r="K203" s="1">
        <v>8861</v>
      </c>
      <c r="L203" s="1">
        <v>64042</v>
      </c>
      <c r="M203" s="1">
        <v>0</v>
      </c>
      <c r="N203" s="1">
        <v>301</v>
      </c>
      <c r="O203" s="1">
        <v>11</v>
      </c>
      <c r="P203" s="1">
        <v>205</v>
      </c>
      <c r="Q203" s="1">
        <v>0</v>
      </c>
      <c r="R203" s="1">
        <v>1570</v>
      </c>
      <c r="S203" s="1">
        <v>33756</v>
      </c>
      <c r="T203" s="1">
        <v>2598</v>
      </c>
      <c r="U203" s="1">
        <v>628</v>
      </c>
      <c r="V203" s="1">
        <v>619</v>
      </c>
    </row>
    <row r="204" spans="1:22" x14ac:dyDescent="0.2">
      <c r="A204" t="s">
        <v>190</v>
      </c>
      <c r="B204" s="1" t="e">
        <f>AVERAGE($C$204:$V$204)</f>
        <v>#DIV/0!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">
      <c r="A205" t="s">
        <v>191</v>
      </c>
      <c r="B205" s="1">
        <f>AVERAGE($C$205:$V$205)</f>
        <v>179537.55</v>
      </c>
      <c r="C205" s="1">
        <v>117398</v>
      </c>
      <c r="D205" s="1">
        <v>256716</v>
      </c>
      <c r="E205" s="1">
        <v>1632</v>
      </c>
      <c r="F205" s="1">
        <v>435647</v>
      </c>
      <c r="G205" s="1">
        <v>34030</v>
      </c>
      <c r="H205" s="1">
        <v>6216</v>
      </c>
      <c r="I205" s="1">
        <v>205671</v>
      </c>
      <c r="J205" s="1">
        <v>79730</v>
      </c>
      <c r="K205" s="1">
        <v>10480</v>
      </c>
      <c r="L205" s="1">
        <v>1829863</v>
      </c>
      <c r="M205" s="1">
        <v>2721</v>
      </c>
      <c r="N205" s="1">
        <v>5231</v>
      </c>
      <c r="O205" s="1">
        <v>59359</v>
      </c>
      <c r="P205" s="1">
        <v>54460</v>
      </c>
      <c r="Q205" s="1">
        <v>1478</v>
      </c>
      <c r="R205" s="1">
        <v>47865</v>
      </c>
      <c r="S205" s="1">
        <v>46092</v>
      </c>
      <c r="T205" s="1">
        <v>219105</v>
      </c>
      <c r="U205" s="1">
        <v>175124</v>
      </c>
      <c r="V205" s="1">
        <v>1933</v>
      </c>
    </row>
    <row r="206" spans="1:22" x14ac:dyDescent="0.2">
      <c r="A206" t="s">
        <v>192</v>
      </c>
      <c r="B206" s="1" t="e">
        <f>AVERAGE($C$206:$V$206)</f>
        <v>#DIV/0!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">
      <c r="A207" t="s">
        <v>193</v>
      </c>
      <c r="B207" s="1" t="e">
        <f>AVERAGE($C$207:$V$207)</f>
        <v>#DIV/0!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2">
      <c r="A208" t="s">
        <v>194</v>
      </c>
      <c r="B208" s="1" t="e">
        <f>AVERAGE($C$208:$V$208)</f>
        <v>#DIV/0!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2">
      <c r="A209" t="s">
        <v>195</v>
      </c>
      <c r="B209" s="1" t="e">
        <f>AVERAGE($C$209:$V$209)</f>
        <v>#DIV/0!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2">
      <c r="A210" t="s">
        <v>196</v>
      </c>
      <c r="B210" s="1" t="e">
        <f>AVERAGE($C$210:$V$210)</f>
        <v>#DIV/0!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2">
      <c r="A211" t="s">
        <v>197</v>
      </c>
      <c r="B211" s="1">
        <f>AVERAGE($C$211:$V$211)</f>
        <v>12226.105263157895</v>
      </c>
      <c r="C211" s="1">
        <v>6545</v>
      </c>
      <c r="D211" s="1">
        <v>28806</v>
      </c>
      <c r="E211" s="1">
        <v>5266</v>
      </c>
      <c r="F211" s="1">
        <v>35298</v>
      </c>
      <c r="G211" s="1"/>
      <c r="H211" s="1">
        <v>810</v>
      </c>
      <c r="I211" s="1">
        <v>15808</v>
      </c>
      <c r="J211" s="1">
        <v>5213</v>
      </c>
      <c r="K211" s="1">
        <v>4453</v>
      </c>
      <c r="L211" s="1">
        <v>64668</v>
      </c>
      <c r="M211" s="1">
        <v>75</v>
      </c>
      <c r="N211" s="1">
        <v>1474</v>
      </c>
      <c r="O211" s="1">
        <v>12569</v>
      </c>
      <c r="P211" s="1">
        <v>18518</v>
      </c>
      <c r="Q211" s="1">
        <v>4166</v>
      </c>
      <c r="R211" s="1">
        <v>0</v>
      </c>
      <c r="S211" s="1">
        <v>6136</v>
      </c>
      <c r="T211" s="1">
        <v>7932</v>
      </c>
      <c r="U211" s="1">
        <v>9021</v>
      </c>
      <c r="V211" s="1">
        <v>5538</v>
      </c>
    </row>
    <row r="212" spans="1:22" x14ac:dyDescent="0.2">
      <c r="A212" t="s">
        <v>198</v>
      </c>
      <c r="B212" s="1">
        <f>AVERAGE($C$212:$V$212)</f>
        <v>11614.8</v>
      </c>
      <c r="C212" s="1">
        <v>6545</v>
      </c>
      <c r="D212" s="1">
        <v>28806</v>
      </c>
      <c r="E212" s="1">
        <v>5266</v>
      </c>
      <c r="F212" s="1">
        <v>35298</v>
      </c>
      <c r="G212" s="1">
        <v>0</v>
      </c>
      <c r="H212" s="1">
        <v>810</v>
      </c>
      <c r="I212" s="1">
        <v>15808</v>
      </c>
      <c r="J212" s="1">
        <v>5213</v>
      </c>
      <c r="K212" s="1">
        <v>4453</v>
      </c>
      <c r="L212" s="1">
        <v>64668</v>
      </c>
      <c r="M212" s="1">
        <v>75</v>
      </c>
      <c r="N212" s="1">
        <v>1474</v>
      </c>
      <c r="O212" s="1">
        <v>12569</v>
      </c>
      <c r="P212" s="1">
        <v>18518</v>
      </c>
      <c r="Q212" s="1">
        <v>4166</v>
      </c>
      <c r="R212" s="1">
        <v>0</v>
      </c>
      <c r="S212" s="1">
        <v>6136</v>
      </c>
      <c r="T212" s="1">
        <v>7932</v>
      </c>
      <c r="U212" s="1">
        <v>9021</v>
      </c>
      <c r="V212" s="1">
        <v>5538</v>
      </c>
    </row>
    <row r="213" spans="1:22" x14ac:dyDescent="0.2">
      <c r="A213" t="s">
        <v>199</v>
      </c>
      <c r="B213" s="1">
        <f>AVERAGE($C$213:$V$213)</f>
        <v>149582.45000000001</v>
      </c>
      <c r="C213" s="1">
        <v>124051</v>
      </c>
      <c r="D213" s="1">
        <v>80107</v>
      </c>
      <c r="E213" s="1">
        <v>12951</v>
      </c>
      <c r="F213" s="1">
        <v>528872</v>
      </c>
      <c r="G213" s="1">
        <v>53863</v>
      </c>
      <c r="H213" s="1">
        <v>16668</v>
      </c>
      <c r="I213" s="1">
        <v>223331</v>
      </c>
      <c r="J213" s="1">
        <v>60877</v>
      </c>
      <c r="K213" s="1">
        <v>54681</v>
      </c>
      <c r="L213" s="1">
        <v>590949</v>
      </c>
      <c r="M213" s="1">
        <v>11711</v>
      </c>
      <c r="N213" s="1">
        <v>22088</v>
      </c>
      <c r="O213" s="1">
        <v>117147</v>
      </c>
      <c r="P213" s="1">
        <v>506233</v>
      </c>
      <c r="Q213" s="1">
        <v>3525</v>
      </c>
      <c r="R213" s="1">
        <v>9463</v>
      </c>
      <c r="S213" s="1">
        <v>273490</v>
      </c>
      <c r="T213" s="1">
        <v>205686</v>
      </c>
      <c r="U213" s="1">
        <v>81211</v>
      </c>
      <c r="V213" s="1">
        <v>14745</v>
      </c>
    </row>
    <row r="214" spans="1:22" x14ac:dyDescent="0.2">
      <c r="A214" t="s">
        <v>184</v>
      </c>
      <c r="B214" s="1">
        <f>AVERAGE($C$214:$V$214)</f>
        <v>61711.95</v>
      </c>
      <c r="C214" s="1">
        <v>11349</v>
      </c>
      <c r="D214" s="1">
        <v>362618</v>
      </c>
      <c r="E214" s="1">
        <v>4890</v>
      </c>
      <c r="F214" s="1">
        <v>95326</v>
      </c>
      <c r="G214" s="1">
        <v>24731</v>
      </c>
      <c r="H214" s="1">
        <v>722</v>
      </c>
      <c r="I214" s="1">
        <v>30398</v>
      </c>
      <c r="J214" s="1">
        <v>9754</v>
      </c>
      <c r="K214" s="1">
        <v>17161</v>
      </c>
      <c r="L214" s="1">
        <v>346948</v>
      </c>
      <c r="M214" s="1">
        <v>1099</v>
      </c>
      <c r="N214" s="1">
        <v>10338</v>
      </c>
      <c r="O214" s="1">
        <v>30877</v>
      </c>
      <c r="P214" s="1">
        <v>181008</v>
      </c>
      <c r="Q214" s="1">
        <v>2304</v>
      </c>
      <c r="R214" s="1">
        <v>1940</v>
      </c>
      <c r="S214" s="1">
        <v>17476</v>
      </c>
      <c r="T214" s="1">
        <v>43440</v>
      </c>
      <c r="U214" s="1">
        <v>35392</v>
      </c>
      <c r="V214" s="1">
        <v>6468</v>
      </c>
    </row>
    <row r="215" spans="1:22" x14ac:dyDescent="0.2">
      <c r="A215" t="s">
        <v>200</v>
      </c>
      <c r="B215" s="1">
        <f>AVERAGE($C$215:$V$215)</f>
        <v>199414.81818181818</v>
      </c>
      <c r="C215" s="1">
        <v>1203</v>
      </c>
      <c r="D215" s="1"/>
      <c r="E215" s="1"/>
      <c r="F215" s="1">
        <v>1411362</v>
      </c>
      <c r="G215" s="1"/>
      <c r="H215" s="1"/>
      <c r="I215" s="1">
        <v>392262</v>
      </c>
      <c r="J215" s="1">
        <v>9478</v>
      </c>
      <c r="K215" s="1">
        <v>379</v>
      </c>
      <c r="L215" s="1"/>
      <c r="M215" s="1">
        <v>11000</v>
      </c>
      <c r="N215" s="1"/>
      <c r="O215" s="1">
        <v>1</v>
      </c>
      <c r="P215" s="1"/>
      <c r="Q215" s="1">
        <v>15388</v>
      </c>
      <c r="R215" s="1">
        <v>279</v>
      </c>
      <c r="S215" s="1">
        <v>312964</v>
      </c>
      <c r="T215" s="1"/>
      <c r="U215" s="1"/>
      <c r="V215" s="1">
        <v>39247</v>
      </c>
    </row>
    <row r="216" spans="1:22" x14ac:dyDescent="0.2">
      <c r="A216" t="s">
        <v>201</v>
      </c>
      <c r="B216" s="1" t="e">
        <f>AVERAGE($C$216:$V$216)</f>
        <v>#DIV/0!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2">
      <c r="A217" t="s">
        <v>202</v>
      </c>
      <c r="B217" s="1">
        <f>AVERAGE($C$217:$V$217)</f>
        <v>320972.59999999998</v>
      </c>
      <c r="C217" s="1">
        <v>136603</v>
      </c>
      <c r="D217" s="1">
        <v>442725</v>
      </c>
      <c r="E217" s="1">
        <v>17841</v>
      </c>
      <c r="F217" s="1">
        <v>2035560</v>
      </c>
      <c r="G217" s="1">
        <v>78594</v>
      </c>
      <c r="H217" s="1">
        <v>17390</v>
      </c>
      <c r="I217" s="1">
        <v>645991</v>
      </c>
      <c r="J217" s="1">
        <v>80109</v>
      </c>
      <c r="K217" s="1">
        <v>72222</v>
      </c>
      <c r="L217" s="1">
        <v>937897</v>
      </c>
      <c r="M217" s="1">
        <v>23810</v>
      </c>
      <c r="N217" s="1">
        <v>32427</v>
      </c>
      <c r="O217" s="1">
        <v>148025</v>
      </c>
      <c r="P217" s="1">
        <v>687241</v>
      </c>
      <c r="Q217" s="1">
        <v>21217</v>
      </c>
      <c r="R217" s="1">
        <v>11682</v>
      </c>
      <c r="S217" s="1">
        <v>603930</v>
      </c>
      <c r="T217" s="1">
        <v>249126</v>
      </c>
      <c r="U217" s="1">
        <v>116603</v>
      </c>
      <c r="V217" s="1">
        <v>60459</v>
      </c>
    </row>
    <row r="218" spans="1:22" x14ac:dyDescent="0.2">
      <c r="A218" t="s">
        <v>203</v>
      </c>
      <c r="B218" s="1" t="e">
        <f>AVERAGE($C$218:$V$218)</f>
        <v>#DIV/0!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2">
      <c r="A219" t="s">
        <v>204</v>
      </c>
      <c r="B219" s="1">
        <f>AVERAGE($C$219:$V$219)</f>
        <v>115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>
        <v>115</v>
      </c>
      <c r="S219" s="1"/>
      <c r="T219" s="1"/>
      <c r="U219" s="1"/>
      <c r="V219" s="1"/>
    </row>
    <row r="220" spans="1:22" x14ac:dyDescent="0.2">
      <c r="A220" t="s">
        <v>205</v>
      </c>
      <c r="B220" s="1" t="e">
        <f>AVERAGE($C$220:$V$220)</f>
        <v>#DIV/0!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2">
      <c r="A221" t="s">
        <v>206</v>
      </c>
      <c r="B221" s="1" t="e">
        <f>AVERAGE($C$221:$V$221)</f>
        <v>#DIV/0!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2">
      <c r="A222" t="s">
        <v>207</v>
      </c>
      <c r="B222" s="1" t="e">
        <f>AVERAGE($C$222:$V$222)</f>
        <v>#DIV/0!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2">
      <c r="A223" t="s">
        <v>208</v>
      </c>
      <c r="B223" s="1" t="e">
        <f>AVERAGE($C$223:$V$223)</f>
        <v>#DIV/0!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2">
      <c r="A224" t="s">
        <v>209</v>
      </c>
      <c r="B224" s="1">
        <f>AVERAGE($C$224:$V$224)</f>
        <v>5.75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115</v>
      </c>
      <c r="S224" s="1">
        <v>0</v>
      </c>
      <c r="T224" s="1">
        <v>0</v>
      </c>
      <c r="U224" s="1">
        <v>0</v>
      </c>
      <c r="V224" s="1">
        <v>0</v>
      </c>
    </row>
    <row r="225" spans="1:22" x14ac:dyDescent="0.2">
      <c r="A225" t="s">
        <v>210</v>
      </c>
      <c r="B225" s="1">
        <f>AVERAGE($C$225:$V$225)</f>
        <v>103368.85</v>
      </c>
      <c r="C225" s="1">
        <v>88596</v>
      </c>
      <c r="D225" s="1">
        <v>35133</v>
      </c>
      <c r="E225" s="1">
        <v>53863</v>
      </c>
      <c r="F225" s="1">
        <v>6591</v>
      </c>
      <c r="G225" s="1">
        <v>21366</v>
      </c>
      <c r="H225" s="1">
        <v>19412</v>
      </c>
      <c r="I225" s="1">
        <v>285</v>
      </c>
      <c r="J225" s="1">
        <v>45704</v>
      </c>
      <c r="K225" s="1">
        <v>297320</v>
      </c>
      <c r="L225" s="1">
        <v>479466</v>
      </c>
      <c r="M225" s="1">
        <v>7721</v>
      </c>
      <c r="N225" s="1">
        <v>2914</v>
      </c>
      <c r="O225" s="1">
        <v>279332</v>
      </c>
      <c r="P225" s="1">
        <v>599519</v>
      </c>
      <c r="Q225" s="1">
        <v>134</v>
      </c>
      <c r="R225" s="1">
        <v>42279</v>
      </c>
      <c r="S225" s="1">
        <v>16191</v>
      </c>
      <c r="T225" s="1">
        <v>36227</v>
      </c>
      <c r="U225" s="1">
        <v>35209</v>
      </c>
      <c r="V225" s="1">
        <v>115</v>
      </c>
    </row>
    <row r="226" spans="1:22" x14ac:dyDescent="0.2">
      <c r="A226" t="s">
        <v>211</v>
      </c>
      <c r="B226" s="1">
        <f>AVERAGE($C$226:$V$226)</f>
        <v>103368.85</v>
      </c>
      <c r="C226" s="1">
        <v>88596</v>
      </c>
      <c r="D226" s="1">
        <v>35133</v>
      </c>
      <c r="E226" s="1">
        <v>53863</v>
      </c>
      <c r="F226" s="1">
        <v>6591</v>
      </c>
      <c r="G226" s="1">
        <v>21366</v>
      </c>
      <c r="H226" s="1">
        <v>19412</v>
      </c>
      <c r="I226" s="1">
        <v>285</v>
      </c>
      <c r="J226" s="1">
        <v>45704</v>
      </c>
      <c r="K226" s="1">
        <v>297320</v>
      </c>
      <c r="L226" s="1">
        <v>479466</v>
      </c>
      <c r="M226" s="1">
        <v>7721</v>
      </c>
      <c r="N226" s="1">
        <v>2914</v>
      </c>
      <c r="O226" s="1">
        <v>279332</v>
      </c>
      <c r="P226" s="1">
        <v>599519</v>
      </c>
      <c r="Q226" s="1">
        <v>134</v>
      </c>
      <c r="R226" s="1">
        <v>42279</v>
      </c>
      <c r="S226" s="1">
        <v>16191</v>
      </c>
      <c r="T226" s="1">
        <v>36227</v>
      </c>
      <c r="U226" s="1">
        <v>35209</v>
      </c>
      <c r="V226" s="1">
        <v>115</v>
      </c>
    </row>
    <row r="227" spans="1:22" x14ac:dyDescent="0.2">
      <c r="A227" t="s">
        <v>212</v>
      </c>
      <c r="B227" s="1" t="e">
        <f>AVERAGE($C$227:$V$227)</f>
        <v>#DIV/0!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2">
      <c r="A228" t="s">
        <v>213</v>
      </c>
      <c r="B228" s="1">
        <f>AVERAGE($C$228:$V$228)</f>
        <v>435961.85</v>
      </c>
      <c r="C228" s="1">
        <v>231743</v>
      </c>
      <c r="D228" s="1">
        <v>506664</v>
      </c>
      <c r="E228" s="1">
        <v>76969</v>
      </c>
      <c r="F228" s="1">
        <v>2077448</v>
      </c>
      <c r="G228" s="1">
        <v>99960</v>
      </c>
      <c r="H228" s="1">
        <v>37612</v>
      </c>
      <c r="I228" s="1">
        <v>662083</v>
      </c>
      <c r="J228" s="1">
        <v>131027</v>
      </c>
      <c r="K228" s="1">
        <v>373995</v>
      </c>
      <c r="L228" s="1">
        <v>1482031</v>
      </c>
      <c r="M228" s="1">
        <v>31606</v>
      </c>
      <c r="N228" s="1">
        <v>36814</v>
      </c>
      <c r="O228" s="1">
        <v>439926</v>
      </c>
      <c r="P228" s="1">
        <v>1305278</v>
      </c>
      <c r="Q228" s="1">
        <v>25518</v>
      </c>
      <c r="R228" s="1">
        <v>54076</v>
      </c>
      <c r="S228" s="1">
        <v>626256</v>
      </c>
      <c r="T228" s="1">
        <v>293285</v>
      </c>
      <c r="U228" s="1">
        <v>160833</v>
      </c>
      <c r="V228" s="1">
        <v>66113</v>
      </c>
    </row>
    <row r="229" spans="1:22" x14ac:dyDescent="0.2">
      <c r="A229" t="s">
        <v>214</v>
      </c>
      <c r="B229" s="1">
        <f>AVERAGE($C$229:$V$229)</f>
        <v>615499.30000000005</v>
      </c>
      <c r="C229" s="1">
        <v>349141</v>
      </c>
      <c r="D229" s="1">
        <v>763380</v>
      </c>
      <c r="E229" s="1">
        <v>78601</v>
      </c>
      <c r="F229" s="1">
        <v>2513095</v>
      </c>
      <c r="G229" s="1">
        <v>133990</v>
      </c>
      <c r="H229" s="1">
        <v>43828</v>
      </c>
      <c r="I229" s="1">
        <v>867754</v>
      </c>
      <c r="J229" s="1">
        <v>210757</v>
      </c>
      <c r="K229" s="1">
        <v>384475</v>
      </c>
      <c r="L229" s="1">
        <v>3311894</v>
      </c>
      <c r="M229" s="1">
        <v>34327</v>
      </c>
      <c r="N229" s="1">
        <v>42045</v>
      </c>
      <c r="O229" s="1">
        <v>499285</v>
      </c>
      <c r="P229" s="1">
        <v>1359738</v>
      </c>
      <c r="Q229" s="1">
        <v>26995</v>
      </c>
      <c r="R229" s="1">
        <v>101940</v>
      </c>
      <c r="S229" s="1">
        <v>672348</v>
      </c>
      <c r="T229" s="1">
        <v>512390</v>
      </c>
      <c r="U229" s="1">
        <v>335957</v>
      </c>
      <c r="V229" s="1">
        <v>68046</v>
      </c>
    </row>
    <row r="230" spans="1:22" x14ac:dyDescent="0.2">
      <c r="A230" t="s">
        <v>215</v>
      </c>
      <c r="B230" s="1">
        <f>AVERAGE($C$230:$V$230)</f>
        <v>23961.599999999999</v>
      </c>
      <c r="C230" s="1">
        <v>1061</v>
      </c>
      <c r="D230" s="1">
        <v>900</v>
      </c>
      <c r="E230" s="1">
        <v>100</v>
      </c>
      <c r="F230" s="1">
        <v>22402</v>
      </c>
      <c r="G230" s="1">
        <v>3450</v>
      </c>
      <c r="H230" s="1">
        <v>854</v>
      </c>
      <c r="I230" s="1">
        <v>7800</v>
      </c>
      <c r="J230" s="1">
        <v>7500</v>
      </c>
      <c r="K230" s="1">
        <v>6000</v>
      </c>
      <c r="L230" s="1">
        <v>179763</v>
      </c>
      <c r="M230" s="1">
        <v>500</v>
      </c>
      <c r="N230" s="1">
        <v>551</v>
      </c>
      <c r="O230" s="1">
        <v>130</v>
      </c>
      <c r="P230" s="1">
        <v>245000</v>
      </c>
      <c r="Q230" s="1">
        <v>1000</v>
      </c>
      <c r="R230" s="1">
        <v>100</v>
      </c>
      <c r="S230" s="1">
        <v>200</v>
      </c>
      <c r="T230" s="1">
        <v>691</v>
      </c>
      <c r="U230" s="1">
        <v>200</v>
      </c>
      <c r="V230" s="1">
        <v>1030</v>
      </c>
    </row>
    <row r="231" spans="1:22" x14ac:dyDescent="0.2">
      <c r="A231" t="s">
        <v>216</v>
      </c>
      <c r="B231" s="1">
        <f>AVERAGE($C$231:$V$231)</f>
        <v>0</v>
      </c>
      <c r="C231" s="1"/>
      <c r="D231" s="1"/>
      <c r="E231" s="1"/>
      <c r="F231" s="1"/>
      <c r="G231" s="1"/>
      <c r="H231" s="1"/>
      <c r="I231" s="1">
        <v>0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2">
      <c r="A232" t="s">
        <v>217</v>
      </c>
      <c r="B232" s="1">
        <f>AVERAGE($C$232:$V$232)</f>
        <v>9816.625</v>
      </c>
      <c r="C232" s="1">
        <v>1007</v>
      </c>
      <c r="D232" s="1"/>
      <c r="E232" s="1"/>
      <c r="F232" s="1"/>
      <c r="G232" s="1"/>
      <c r="H232" s="1"/>
      <c r="I232" s="1">
        <v>11410</v>
      </c>
      <c r="J232" s="1">
        <v>10198</v>
      </c>
      <c r="K232" s="1">
        <v>1380</v>
      </c>
      <c r="L232" s="1"/>
      <c r="M232" s="1"/>
      <c r="N232" s="1"/>
      <c r="O232" s="1">
        <v>16050</v>
      </c>
      <c r="P232" s="1"/>
      <c r="Q232" s="1"/>
      <c r="R232" s="1"/>
      <c r="S232" s="1">
        <v>37690</v>
      </c>
      <c r="T232" s="1"/>
      <c r="U232" s="1">
        <v>794</v>
      </c>
      <c r="V232" s="1">
        <v>4</v>
      </c>
    </row>
    <row r="233" spans="1:22" x14ac:dyDescent="0.2">
      <c r="A233" t="s">
        <v>218</v>
      </c>
      <c r="B233" s="1">
        <f>AVERAGE($C$233:$V$233)</f>
        <v>9322.2000000000007</v>
      </c>
      <c r="C233" s="1"/>
      <c r="D233" s="1"/>
      <c r="E233" s="1"/>
      <c r="F233" s="1"/>
      <c r="G233" s="1"/>
      <c r="H233" s="1"/>
      <c r="I233" s="1"/>
      <c r="J233" s="1">
        <v>4002</v>
      </c>
      <c r="K233" s="1">
        <v>13484</v>
      </c>
      <c r="L233" s="1"/>
      <c r="M233" s="1"/>
      <c r="N233" s="1">
        <v>1220</v>
      </c>
      <c r="O233" s="1"/>
      <c r="P233" s="1"/>
      <c r="Q233" s="1">
        <v>935</v>
      </c>
      <c r="R233" s="1"/>
      <c r="S233" s="1"/>
      <c r="T233" s="1"/>
      <c r="U233" s="1">
        <v>26970</v>
      </c>
      <c r="V233" s="1"/>
    </row>
    <row r="234" spans="1:22" x14ac:dyDescent="0.2">
      <c r="A234" t="s">
        <v>219</v>
      </c>
      <c r="B234" s="1">
        <f>AVERAGE($C$234:$V$234)</f>
        <v>30218.7</v>
      </c>
      <c r="C234" s="1">
        <v>2068</v>
      </c>
      <c r="D234" s="1">
        <v>900</v>
      </c>
      <c r="E234" s="1">
        <v>100</v>
      </c>
      <c r="F234" s="1">
        <v>22402</v>
      </c>
      <c r="G234" s="1">
        <v>3450</v>
      </c>
      <c r="H234" s="1">
        <v>854</v>
      </c>
      <c r="I234" s="1">
        <v>19210</v>
      </c>
      <c r="J234" s="1">
        <v>21699</v>
      </c>
      <c r="K234" s="1">
        <v>20864</v>
      </c>
      <c r="L234" s="1">
        <v>179763</v>
      </c>
      <c r="M234" s="1">
        <v>500</v>
      </c>
      <c r="N234" s="1">
        <v>1770</v>
      </c>
      <c r="O234" s="1">
        <v>16180</v>
      </c>
      <c r="P234" s="1">
        <v>245000</v>
      </c>
      <c r="Q234" s="1">
        <v>1935</v>
      </c>
      <c r="R234" s="1">
        <v>100</v>
      </c>
      <c r="S234" s="1">
        <v>37890</v>
      </c>
      <c r="T234" s="1">
        <v>691</v>
      </c>
      <c r="U234" s="1">
        <v>27964</v>
      </c>
      <c r="V234" s="1">
        <v>1034</v>
      </c>
    </row>
    <row r="235" spans="1:22" x14ac:dyDescent="0.2">
      <c r="A235" t="s">
        <v>220</v>
      </c>
      <c r="B235" s="1" t="e">
        <f>AVERAGE($C$235:$V$235)</f>
        <v>#DIV/0!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x14ac:dyDescent="0.2">
      <c r="A236" t="s">
        <v>221</v>
      </c>
      <c r="B236" s="1" t="e">
        <f>AVERAGE($C$236:$V$236)</f>
        <v>#DIV/0!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x14ac:dyDescent="0.2">
      <c r="A237" t="s">
        <v>222</v>
      </c>
      <c r="B237" s="1" t="e">
        <f>AVERAGE($C$237:$V$237)</f>
        <v>#DIV/0!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x14ac:dyDescent="0.2">
      <c r="A238" t="s">
        <v>223</v>
      </c>
      <c r="B238" s="1" t="e">
        <f>AVERAGE($C$238:$V$238)</f>
        <v>#DIV/0!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2">
      <c r="A239" t="s">
        <v>224</v>
      </c>
      <c r="B239" s="1" t="e">
        <f>AVERAGE($C$239:$V$239)</f>
        <v>#DIV/0!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2">
      <c r="A240" t="s">
        <v>225</v>
      </c>
      <c r="B240" s="1">
        <f>AVERAGE($C$240:$V$240)</f>
        <v>94699</v>
      </c>
      <c r="C240" s="1">
        <v>127856</v>
      </c>
      <c r="D240" s="1">
        <v>30283</v>
      </c>
      <c r="E240" s="1">
        <v>-17280</v>
      </c>
      <c r="F240" s="1">
        <v>730740</v>
      </c>
      <c r="G240" s="1">
        <v>-3976</v>
      </c>
      <c r="H240" s="1">
        <v>11728</v>
      </c>
      <c r="I240" s="1">
        <v>108172</v>
      </c>
      <c r="J240" s="1">
        <v>4278</v>
      </c>
      <c r="K240" s="1">
        <v>253407</v>
      </c>
      <c r="L240" s="1">
        <v>159308</v>
      </c>
      <c r="M240" s="1">
        <v>5660</v>
      </c>
      <c r="N240" s="1">
        <v>10565</v>
      </c>
      <c r="O240" s="1">
        <v>192351</v>
      </c>
      <c r="P240" s="1">
        <v>7363</v>
      </c>
      <c r="Q240" s="1">
        <v>2007</v>
      </c>
      <c r="R240" s="1">
        <v>43935</v>
      </c>
      <c r="S240" s="1">
        <v>87469</v>
      </c>
      <c r="T240" s="1">
        <v>35139</v>
      </c>
      <c r="U240" s="1"/>
      <c r="V240" s="1">
        <v>10276</v>
      </c>
    </row>
    <row r="241" spans="1:22" x14ac:dyDescent="0.2">
      <c r="A241" t="s">
        <v>161</v>
      </c>
      <c r="B241" s="1" t="e">
        <f>AVERAGE($C$241:$V$241)</f>
        <v>#DIV/0!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2">
      <c r="A242" t="s">
        <v>226</v>
      </c>
      <c r="B242" s="1">
        <f>AVERAGE($C$242:$V$242)</f>
        <v>4905.5</v>
      </c>
      <c r="C242" s="1"/>
      <c r="D242" s="1"/>
      <c r="E242" s="1"/>
      <c r="F242" s="1"/>
      <c r="G242" s="1"/>
      <c r="H242" s="1"/>
      <c r="I242" s="1"/>
      <c r="J242" s="1"/>
      <c r="K242" s="1"/>
      <c r="L242" s="1">
        <v>9794</v>
      </c>
      <c r="M242" s="1"/>
      <c r="N242" s="1"/>
      <c r="O242" s="1"/>
      <c r="P242" s="1"/>
      <c r="Q242" s="1"/>
      <c r="R242" s="1"/>
      <c r="S242" s="1"/>
      <c r="T242" s="1">
        <v>17</v>
      </c>
      <c r="U242" s="1"/>
      <c r="V242" s="1"/>
    </row>
    <row r="243" spans="1:22" x14ac:dyDescent="0.2">
      <c r="A243" t="s">
        <v>227</v>
      </c>
      <c r="B243" s="1">
        <f>AVERAGE($C$243:$V$243)</f>
        <v>90454.6</v>
      </c>
      <c r="C243" s="1">
        <v>127856</v>
      </c>
      <c r="D243" s="1">
        <v>30283</v>
      </c>
      <c r="E243" s="1">
        <v>-17280</v>
      </c>
      <c r="F243" s="1">
        <v>730740</v>
      </c>
      <c r="G243" s="1">
        <v>-3976</v>
      </c>
      <c r="H243" s="1">
        <v>11728</v>
      </c>
      <c r="I243" s="1">
        <v>108172</v>
      </c>
      <c r="J243" s="1">
        <v>4278</v>
      </c>
      <c r="K243" s="1">
        <v>253407</v>
      </c>
      <c r="L243" s="1">
        <v>169102</v>
      </c>
      <c r="M243" s="1">
        <v>5660</v>
      </c>
      <c r="N243" s="1">
        <v>10565</v>
      </c>
      <c r="O243" s="1">
        <v>192351</v>
      </c>
      <c r="P243" s="1">
        <v>7363</v>
      </c>
      <c r="Q243" s="1">
        <v>2007</v>
      </c>
      <c r="R243" s="1">
        <v>43935</v>
      </c>
      <c r="S243" s="1">
        <v>87469</v>
      </c>
      <c r="T243" s="1">
        <v>35156</v>
      </c>
      <c r="U243" s="1">
        <v>0</v>
      </c>
      <c r="V243" s="1">
        <v>10276</v>
      </c>
    </row>
    <row r="244" spans="1:22" x14ac:dyDescent="0.2">
      <c r="A244" t="s">
        <v>228</v>
      </c>
      <c r="B244" s="1" t="e">
        <f>AVERAGE($C$244:$V$244)</f>
        <v>#DIV/0!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2">
      <c r="A245" t="s">
        <v>229</v>
      </c>
      <c r="B245" s="1">
        <f>AVERAGE($C$245:$V$245)</f>
        <v>120673.35</v>
      </c>
      <c r="C245" s="1">
        <v>129924</v>
      </c>
      <c r="D245" s="1">
        <v>31183</v>
      </c>
      <c r="E245" s="1">
        <v>-17180</v>
      </c>
      <c r="F245" s="1">
        <v>753142</v>
      </c>
      <c r="G245" s="1">
        <v>-526</v>
      </c>
      <c r="H245" s="1">
        <v>12582</v>
      </c>
      <c r="I245" s="1">
        <v>127382</v>
      </c>
      <c r="J245" s="1">
        <v>25977</v>
      </c>
      <c r="K245" s="1">
        <v>274272</v>
      </c>
      <c r="L245" s="1">
        <v>348865</v>
      </c>
      <c r="M245" s="1">
        <v>6160</v>
      </c>
      <c r="N245" s="1">
        <v>12335</v>
      </c>
      <c r="O245" s="1">
        <v>208531</v>
      </c>
      <c r="P245" s="1">
        <v>252363</v>
      </c>
      <c r="Q245" s="1">
        <v>3942</v>
      </c>
      <c r="R245" s="1">
        <v>44035</v>
      </c>
      <c r="S245" s="1">
        <v>125359</v>
      </c>
      <c r="T245" s="1">
        <v>35847</v>
      </c>
      <c r="U245" s="1">
        <v>27964</v>
      </c>
      <c r="V245" s="1">
        <v>11310</v>
      </c>
    </row>
    <row r="246" spans="1:22" x14ac:dyDescent="0.2">
      <c r="A246" t="s">
        <v>230</v>
      </c>
      <c r="B246" s="1">
        <f>AVERAGE($C$246:$V$246)</f>
        <v>16552.25</v>
      </c>
      <c r="C246" s="1"/>
      <c r="D246" s="1">
        <v>0</v>
      </c>
      <c r="E246" s="1"/>
      <c r="F246" s="1">
        <v>3363</v>
      </c>
      <c r="G246" s="1"/>
      <c r="H246" s="1"/>
      <c r="I246" s="1">
        <v>84716</v>
      </c>
      <c r="J246" s="1"/>
      <c r="K246" s="1"/>
      <c r="L246" s="1">
        <v>32168</v>
      </c>
      <c r="M246" s="1"/>
      <c r="N246" s="1"/>
      <c r="O246" s="1">
        <v>7733</v>
      </c>
      <c r="P246" s="1"/>
      <c r="Q246" s="1">
        <v>1792</v>
      </c>
      <c r="R246" s="1"/>
      <c r="S246" s="1">
        <v>2039</v>
      </c>
      <c r="T246" s="1">
        <v>607</v>
      </c>
      <c r="U246" s="1"/>
      <c r="V246" s="1"/>
    </row>
    <row r="247" spans="1:22" x14ac:dyDescent="0.2">
      <c r="A247" t="s">
        <v>231</v>
      </c>
      <c r="B247" s="1">
        <f>AVERAGE($C$247:$V$247)</f>
        <v>6281.833333333333</v>
      </c>
      <c r="C247" s="1">
        <v>6280</v>
      </c>
      <c r="D247" s="1"/>
      <c r="E247" s="1">
        <v>399</v>
      </c>
      <c r="F247" s="1">
        <v>26769</v>
      </c>
      <c r="G247" s="1">
        <v>0</v>
      </c>
      <c r="H247" s="1"/>
      <c r="I247" s="1">
        <v>0</v>
      </c>
      <c r="J247" s="1">
        <v>1101</v>
      </c>
      <c r="K247" s="1"/>
      <c r="L247" s="1">
        <v>33528</v>
      </c>
      <c r="M247" s="1"/>
      <c r="N247" s="1">
        <v>99</v>
      </c>
      <c r="O247" s="1"/>
      <c r="P247" s="1">
        <v>4435</v>
      </c>
      <c r="Q247" s="1"/>
      <c r="R247" s="1">
        <v>0</v>
      </c>
      <c r="S247" s="1"/>
      <c r="T247" s="1">
        <v>2771</v>
      </c>
      <c r="U247" s="1"/>
      <c r="V247" s="1">
        <v>0</v>
      </c>
    </row>
    <row r="248" spans="1:22" x14ac:dyDescent="0.2">
      <c r="A248" t="s">
        <v>232</v>
      </c>
      <c r="B248" s="1">
        <f>AVERAGE($C$248:$V$248)</f>
        <v>21488.5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>
        <v>42977</v>
      </c>
      <c r="Q248" s="1"/>
      <c r="R248" s="1"/>
      <c r="S248" s="1"/>
      <c r="T248" s="1"/>
      <c r="U248" s="1">
        <v>0</v>
      </c>
      <c r="V248" s="1"/>
    </row>
    <row r="249" spans="1:22" x14ac:dyDescent="0.2">
      <c r="A249" t="s">
        <v>233</v>
      </c>
      <c r="B249" s="1">
        <f>AVERAGE($C$249:$V$249)</f>
        <v>12538.85</v>
      </c>
      <c r="C249" s="1">
        <v>6280</v>
      </c>
      <c r="D249" s="1">
        <v>0</v>
      </c>
      <c r="E249" s="1">
        <v>399</v>
      </c>
      <c r="F249" s="1">
        <v>30132</v>
      </c>
      <c r="G249" s="1">
        <v>0</v>
      </c>
      <c r="H249" s="1">
        <v>0</v>
      </c>
      <c r="I249" s="1">
        <v>84716</v>
      </c>
      <c r="J249" s="1">
        <v>1101</v>
      </c>
      <c r="K249" s="1">
        <v>0</v>
      </c>
      <c r="L249" s="1">
        <v>65696</v>
      </c>
      <c r="M249" s="1">
        <v>0</v>
      </c>
      <c r="N249" s="1">
        <v>99</v>
      </c>
      <c r="O249" s="1">
        <v>7733</v>
      </c>
      <c r="P249" s="1">
        <v>47412</v>
      </c>
      <c r="Q249" s="1">
        <v>1792</v>
      </c>
      <c r="R249" s="1">
        <v>0</v>
      </c>
      <c r="S249" s="1">
        <v>2039</v>
      </c>
      <c r="T249" s="1">
        <v>3378</v>
      </c>
      <c r="U249" s="1">
        <v>0</v>
      </c>
      <c r="V249" s="1">
        <v>0</v>
      </c>
    </row>
    <row r="250" spans="1:22" x14ac:dyDescent="0.2">
      <c r="A250" t="s">
        <v>234</v>
      </c>
      <c r="B250" s="1" t="e">
        <f>AVERAGE($C$250:$V$250)</f>
        <v>#DIV/0!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2">
      <c r="A251" t="s">
        <v>235</v>
      </c>
      <c r="B251" s="1" t="e">
        <f>AVERAGE($C$251:$V$251)</f>
        <v>#DIV/0!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">
      <c r="A252" t="s">
        <v>236</v>
      </c>
      <c r="B252" s="1">
        <f>AVERAGE($C$252:$V$252)</f>
        <v>95710.571428571435</v>
      </c>
      <c r="C252" s="1"/>
      <c r="D252" s="1"/>
      <c r="E252" s="1"/>
      <c r="F252" s="1">
        <v>46247</v>
      </c>
      <c r="G252" s="1"/>
      <c r="H252" s="1">
        <v>253</v>
      </c>
      <c r="I252" s="1"/>
      <c r="J252" s="1"/>
      <c r="K252" s="1"/>
      <c r="L252" s="1">
        <v>523000</v>
      </c>
      <c r="M252" s="1"/>
      <c r="N252" s="1">
        <v>544</v>
      </c>
      <c r="O252" s="1"/>
      <c r="P252" s="1"/>
      <c r="Q252" s="1"/>
      <c r="R252" s="1">
        <v>24884</v>
      </c>
      <c r="S252" s="1"/>
      <c r="T252" s="1">
        <v>74892</v>
      </c>
      <c r="U252" s="1"/>
      <c r="V252" s="1">
        <v>154</v>
      </c>
    </row>
    <row r="253" spans="1:22" x14ac:dyDescent="0.2">
      <c r="A253" t="s">
        <v>237</v>
      </c>
      <c r="B253" s="1">
        <f>AVERAGE($C$253:$V$253)</f>
        <v>76307.333333333328</v>
      </c>
      <c r="C253" s="1">
        <v>12000</v>
      </c>
      <c r="D253" s="1"/>
      <c r="E253" s="1"/>
      <c r="F253" s="1"/>
      <c r="G253" s="1">
        <v>32422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>
        <v>184500</v>
      </c>
      <c r="V253" s="1"/>
    </row>
    <row r="254" spans="1:22" x14ac:dyDescent="0.2">
      <c r="A254" t="s">
        <v>238</v>
      </c>
      <c r="B254" s="1" t="e">
        <f>AVERAGE($C$254:$V$254)</f>
        <v>#DIV/0!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2">
      <c r="A255" t="s">
        <v>239</v>
      </c>
      <c r="B255" s="1">
        <f>AVERAGE($C$255:$V$255)</f>
        <v>58107.857142857145</v>
      </c>
      <c r="C255" s="1"/>
      <c r="D255" s="1">
        <v>80</v>
      </c>
      <c r="E255" s="1">
        <v>7600</v>
      </c>
      <c r="F255" s="1"/>
      <c r="G255" s="1">
        <v>5807</v>
      </c>
      <c r="H255" s="1"/>
      <c r="I255" s="1"/>
      <c r="J255" s="1"/>
      <c r="K255" s="1"/>
      <c r="L255" s="1">
        <v>364121</v>
      </c>
      <c r="M255" s="1"/>
      <c r="N255" s="1"/>
      <c r="O255" s="1"/>
      <c r="P255" s="1">
        <v>4177</v>
      </c>
      <c r="Q255" s="1"/>
      <c r="R255" s="1">
        <v>3328</v>
      </c>
      <c r="S255" s="1"/>
      <c r="T255" s="1">
        <v>21642</v>
      </c>
      <c r="U255" s="1"/>
      <c r="V255" s="1"/>
    </row>
    <row r="256" spans="1:22" x14ac:dyDescent="0.2">
      <c r="A256" t="s">
        <v>240</v>
      </c>
      <c r="B256" s="1">
        <f>AVERAGE($C$256:$V$256)</f>
        <v>20337.75</v>
      </c>
      <c r="C256" s="1">
        <v>0</v>
      </c>
      <c r="D256" s="1">
        <v>80</v>
      </c>
      <c r="E256" s="1">
        <v>7600</v>
      </c>
      <c r="F256" s="1">
        <v>0</v>
      </c>
      <c r="G256" s="1">
        <v>5807</v>
      </c>
      <c r="H256" s="1">
        <v>0</v>
      </c>
      <c r="I256" s="1">
        <v>0</v>
      </c>
      <c r="J256" s="1">
        <v>0</v>
      </c>
      <c r="K256" s="1">
        <v>0</v>
      </c>
      <c r="L256" s="1">
        <v>364121</v>
      </c>
      <c r="M256" s="1">
        <v>0</v>
      </c>
      <c r="N256" s="1">
        <v>0</v>
      </c>
      <c r="O256" s="1">
        <v>0</v>
      </c>
      <c r="P256" s="1">
        <v>4177</v>
      </c>
      <c r="Q256" s="1">
        <v>0</v>
      </c>
      <c r="R256" s="1">
        <v>3328</v>
      </c>
      <c r="S256" s="1">
        <v>0</v>
      </c>
      <c r="T256" s="1">
        <v>21642</v>
      </c>
      <c r="U256" s="1">
        <v>0</v>
      </c>
      <c r="V256" s="1">
        <v>0</v>
      </c>
    </row>
    <row r="257" spans="1:22" x14ac:dyDescent="0.2">
      <c r="A257" t="s">
        <v>241</v>
      </c>
      <c r="B257" s="1">
        <f>AVERAGE($C$257:$V$257)</f>
        <v>77821.399999999994</v>
      </c>
      <c r="C257" s="1">
        <v>18280</v>
      </c>
      <c r="D257" s="1">
        <v>80</v>
      </c>
      <c r="E257" s="1">
        <v>7999</v>
      </c>
      <c r="F257" s="1">
        <v>76379</v>
      </c>
      <c r="G257" s="1">
        <v>38229</v>
      </c>
      <c r="H257" s="1">
        <v>253</v>
      </c>
      <c r="I257" s="1">
        <v>84716</v>
      </c>
      <c r="J257" s="1">
        <v>1101</v>
      </c>
      <c r="K257" s="1">
        <v>0</v>
      </c>
      <c r="L257" s="1">
        <v>952817</v>
      </c>
      <c r="M257" s="1">
        <v>0</v>
      </c>
      <c r="N257" s="1">
        <v>643</v>
      </c>
      <c r="O257" s="1">
        <v>7733</v>
      </c>
      <c r="P257" s="1">
        <v>51589</v>
      </c>
      <c r="Q257" s="1">
        <v>1792</v>
      </c>
      <c r="R257" s="1">
        <v>28212</v>
      </c>
      <c r="S257" s="1">
        <v>2039</v>
      </c>
      <c r="T257" s="1">
        <v>99912</v>
      </c>
      <c r="U257" s="1">
        <v>184500</v>
      </c>
      <c r="V257" s="1">
        <v>154</v>
      </c>
    </row>
    <row r="258" spans="1:22" x14ac:dyDescent="0.2">
      <c r="A258" t="s">
        <v>234</v>
      </c>
      <c r="B258" s="1" t="e">
        <f>AVERAGE($C$258:$V$258)</f>
        <v>#DIV/0!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2">
      <c r="A259" t="s">
        <v>242</v>
      </c>
      <c r="B259" s="1" t="e">
        <f>AVERAGE($C$259:$V$259)</f>
        <v>#DIV/0!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2">
      <c r="A260" t="s">
        <v>243</v>
      </c>
      <c r="B260" s="1">
        <f>AVERAGE($C$260:$V$260)</f>
        <v>171752.25</v>
      </c>
      <c r="C260" s="1"/>
      <c r="D260" s="1"/>
      <c r="E260" s="1"/>
      <c r="F260" s="1">
        <v>84623</v>
      </c>
      <c r="G260" s="1"/>
      <c r="H260" s="1"/>
      <c r="I260" s="1"/>
      <c r="J260" s="1"/>
      <c r="K260" s="1"/>
      <c r="L260" s="1">
        <v>550467</v>
      </c>
      <c r="M260" s="1"/>
      <c r="N260" s="1">
        <v>6268</v>
      </c>
      <c r="O260" s="1"/>
      <c r="P260" s="1"/>
      <c r="Q260" s="1"/>
      <c r="R260" s="1"/>
      <c r="S260" s="1"/>
      <c r="T260" s="1">
        <v>45651</v>
      </c>
      <c r="U260" s="1"/>
      <c r="V260" s="1"/>
    </row>
    <row r="261" spans="1:22" x14ac:dyDescent="0.2">
      <c r="A261" t="s">
        <v>244</v>
      </c>
      <c r="B261" s="1">
        <f>AVERAGE($C$261:$V$261)</f>
        <v>75178.7</v>
      </c>
      <c r="C261" s="1">
        <v>85673</v>
      </c>
      <c r="D261" s="1">
        <v>129434</v>
      </c>
      <c r="E261" s="1">
        <v>10624</v>
      </c>
      <c r="F261" s="1">
        <v>211776</v>
      </c>
      <c r="G261" s="1">
        <v>36633</v>
      </c>
      <c r="H261" s="1">
        <v>2599</v>
      </c>
      <c r="I261" s="1">
        <v>28788</v>
      </c>
      <c r="J261" s="1">
        <v>30045</v>
      </c>
      <c r="K261" s="1">
        <v>23506</v>
      </c>
      <c r="L261" s="1">
        <v>124932</v>
      </c>
      <c r="M261" s="1">
        <v>3990</v>
      </c>
      <c r="N261" s="1">
        <v>7647</v>
      </c>
      <c r="O261" s="1">
        <v>122421</v>
      </c>
      <c r="P261" s="1">
        <v>278354</v>
      </c>
      <c r="Q261" s="1">
        <v>12143</v>
      </c>
      <c r="R261" s="1">
        <v>6937</v>
      </c>
      <c r="S261" s="1">
        <v>284793</v>
      </c>
      <c r="T261" s="1">
        <v>48651</v>
      </c>
      <c r="U261" s="1">
        <v>41750</v>
      </c>
      <c r="V261" s="1">
        <v>12878</v>
      </c>
    </row>
    <row r="262" spans="1:22" x14ac:dyDescent="0.2">
      <c r="A262" t="s">
        <v>245</v>
      </c>
      <c r="B262" s="1">
        <f>AVERAGE($C$262:$V$262)</f>
        <v>4443.2777777777774</v>
      </c>
      <c r="C262" s="1">
        <v>4292</v>
      </c>
      <c r="D262" s="1">
        <v>2845</v>
      </c>
      <c r="E262" s="1">
        <v>3954</v>
      </c>
      <c r="F262" s="1">
        <v>2014</v>
      </c>
      <c r="G262" s="1">
        <v>0</v>
      </c>
      <c r="H262" s="1">
        <v>419</v>
      </c>
      <c r="I262" s="1">
        <v>5226</v>
      </c>
      <c r="J262" s="1">
        <v>0</v>
      </c>
      <c r="K262" s="1"/>
      <c r="L262" s="1">
        <v>9886</v>
      </c>
      <c r="M262" s="1">
        <v>1827</v>
      </c>
      <c r="N262" s="1">
        <v>136</v>
      </c>
      <c r="O262" s="1">
        <v>9067</v>
      </c>
      <c r="P262" s="1">
        <v>5022</v>
      </c>
      <c r="Q262" s="1"/>
      <c r="R262" s="1">
        <v>4630</v>
      </c>
      <c r="S262" s="1">
        <v>20510</v>
      </c>
      <c r="T262" s="1">
        <v>6120</v>
      </c>
      <c r="U262" s="1">
        <v>3679</v>
      </c>
      <c r="V262" s="1">
        <v>352</v>
      </c>
    </row>
    <row r="263" spans="1:22" x14ac:dyDescent="0.2">
      <c r="A263" t="s">
        <v>246</v>
      </c>
      <c r="B263" s="1">
        <f>AVERAGE($C$263:$V$263)</f>
        <v>73321.600000000006</v>
      </c>
      <c r="C263" s="1">
        <v>39194</v>
      </c>
      <c r="D263" s="1">
        <v>61682</v>
      </c>
      <c r="E263" s="1">
        <v>32509</v>
      </c>
      <c r="F263" s="1">
        <v>320793</v>
      </c>
      <c r="G263" s="1">
        <v>14659</v>
      </c>
      <c r="H263" s="1">
        <v>10594</v>
      </c>
      <c r="I263" s="1">
        <v>179482</v>
      </c>
      <c r="J263" s="1">
        <v>40300</v>
      </c>
      <c r="K263" s="1">
        <v>26515</v>
      </c>
      <c r="L263" s="1">
        <v>270580</v>
      </c>
      <c r="M263" s="1">
        <v>11006</v>
      </c>
      <c r="N263" s="1">
        <v>8858</v>
      </c>
      <c r="O263" s="1">
        <v>51883</v>
      </c>
      <c r="P263" s="1">
        <v>209546</v>
      </c>
      <c r="Q263" s="1">
        <v>3991</v>
      </c>
      <c r="R263" s="1">
        <v>4241</v>
      </c>
      <c r="S263" s="1">
        <v>51020</v>
      </c>
      <c r="T263" s="1">
        <v>92063</v>
      </c>
      <c r="U263" s="1">
        <v>29159</v>
      </c>
      <c r="V263" s="1">
        <v>8357</v>
      </c>
    </row>
    <row r="264" spans="1:22" x14ac:dyDescent="0.2">
      <c r="A264" t="s">
        <v>247</v>
      </c>
      <c r="B264" s="1" t="e">
        <f>AVERAGE($C$264:$V$264)</f>
        <v>#DIV/0!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2">
      <c r="A265" t="s">
        <v>248</v>
      </c>
      <c r="B265" s="1">
        <f>AVERAGE($C$265:$V$265)</f>
        <v>21037.4</v>
      </c>
      <c r="C265" s="1"/>
      <c r="D265" s="1">
        <v>91010</v>
      </c>
      <c r="E265" s="1">
        <v>692</v>
      </c>
      <c r="F265" s="1"/>
      <c r="G265" s="1"/>
      <c r="H265" s="1">
        <v>0</v>
      </c>
      <c r="I265" s="1"/>
      <c r="J265" s="1">
        <v>13485</v>
      </c>
      <c r="K265" s="1"/>
      <c r="L265" s="1"/>
      <c r="M265" s="1"/>
      <c r="N265" s="1"/>
      <c r="O265" s="1">
        <v>0</v>
      </c>
      <c r="P265" s="1"/>
      <c r="Q265" s="1"/>
      <c r="R265" s="1"/>
      <c r="S265" s="1"/>
      <c r="T265" s="1"/>
      <c r="U265" s="1"/>
      <c r="V265" s="1"/>
    </row>
    <row r="266" spans="1:22" x14ac:dyDescent="0.2">
      <c r="A266" t="s">
        <v>249</v>
      </c>
      <c r="B266" s="1">
        <f>AVERAGE($C$266:$V$266)</f>
        <v>72262</v>
      </c>
      <c r="C266" s="1">
        <v>20000</v>
      </c>
      <c r="D266" s="1"/>
      <c r="E266" s="1">
        <v>5593</v>
      </c>
      <c r="F266" s="1">
        <v>593262</v>
      </c>
      <c r="G266" s="1"/>
      <c r="H266" s="1"/>
      <c r="I266" s="1">
        <v>114396</v>
      </c>
      <c r="J266" s="1">
        <v>37616</v>
      </c>
      <c r="K266" s="1"/>
      <c r="L266" s="1"/>
      <c r="M266" s="1"/>
      <c r="N266" s="1">
        <v>707</v>
      </c>
      <c r="O266" s="1">
        <v>915</v>
      </c>
      <c r="P266" s="1"/>
      <c r="Q266" s="1">
        <v>29</v>
      </c>
      <c r="R266" s="1">
        <v>1276</v>
      </c>
      <c r="S266" s="1"/>
      <c r="T266" s="1">
        <v>8700</v>
      </c>
      <c r="U266" s="1">
        <v>12388</v>
      </c>
      <c r="V266" s="1"/>
    </row>
    <row r="267" spans="1:22" x14ac:dyDescent="0.2">
      <c r="A267" t="s">
        <v>250</v>
      </c>
      <c r="B267" s="1" t="e">
        <f>AVERAGE($C$267:$V$267)</f>
        <v>#DIV/0!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2">
      <c r="A268" t="s">
        <v>251</v>
      </c>
      <c r="B268" s="1">
        <f>AVERAGE($C$268:$V$268)</f>
        <v>185151.4</v>
      </c>
      <c r="C268" s="1">
        <v>51778</v>
      </c>
      <c r="D268" s="1">
        <v>447146</v>
      </c>
      <c r="E268" s="1">
        <v>34410</v>
      </c>
      <c r="F268" s="1">
        <v>471106</v>
      </c>
      <c r="G268" s="1">
        <v>44995</v>
      </c>
      <c r="H268" s="1">
        <v>17381</v>
      </c>
      <c r="I268" s="1">
        <v>327764</v>
      </c>
      <c r="J268" s="1">
        <v>62231</v>
      </c>
      <c r="K268" s="1">
        <v>60182</v>
      </c>
      <c r="L268" s="1">
        <v>1054350</v>
      </c>
      <c r="M268" s="1">
        <v>11343</v>
      </c>
      <c r="N268" s="1">
        <v>5451</v>
      </c>
      <c r="O268" s="1">
        <v>98736</v>
      </c>
      <c r="P268" s="1">
        <v>562864</v>
      </c>
      <c r="Q268" s="1">
        <v>5098</v>
      </c>
      <c r="R268" s="1">
        <v>12610</v>
      </c>
      <c r="S268" s="1">
        <v>188627</v>
      </c>
      <c r="T268" s="1">
        <v>175445</v>
      </c>
      <c r="U268" s="1">
        <v>36517</v>
      </c>
      <c r="V268" s="1">
        <v>34994</v>
      </c>
    </row>
    <row r="269" spans="1:22" x14ac:dyDescent="0.2">
      <c r="A269" t="s">
        <v>252</v>
      </c>
      <c r="B269" s="1">
        <f>AVERAGE($C$269:$V$269)</f>
        <v>417004.75</v>
      </c>
      <c r="C269" s="1">
        <v>200937</v>
      </c>
      <c r="D269" s="1">
        <v>732117</v>
      </c>
      <c r="E269" s="1">
        <v>87782</v>
      </c>
      <c r="F269" s="1">
        <v>1683574</v>
      </c>
      <c r="G269" s="1">
        <v>96287</v>
      </c>
      <c r="H269" s="1">
        <v>30993</v>
      </c>
      <c r="I269" s="1">
        <v>655656</v>
      </c>
      <c r="J269" s="1">
        <v>183678</v>
      </c>
      <c r="K269" s="1">
        <v>110203</v>
      </c>
      <c r="L269" s="1">
        <v>2010215</v>
      </c>
      <c r="M269" s="1">
        <v>28167</v>
      </c>
      <c r="N269" s="1">
        <v>29067</v>
      </c>
      <c r="O269" s="1">
        <v>283022</v>
      </c>
      <c r="P269" s="1">
        <v>1055786</v>
      </c>
      <c r="Q269" s="1">
        <v>21262</v>
      </c>
      <c r="R269" s="1">
        <v>29693</v>
      </c>
      <c r="S269" s="1">
        <v>544950</v>
      </c>
      <c r="T269" s="1">
        <v>376631</v>
      </c>
      <c r="U269" s="1">
        <v>123493</v>
      </c>
      <c r="V269" s="1">
        <v>56582</v>
      </c>
    </row>
    <row r="270" spans="1:22" x14ac:dyDescent="0.2">
      <c r="A270" t="s">
        <v>253</v>
      </c>
      <c r="B270" s="1">
        <f>AVERAGE($C$270:$V$270)</f>
        <v>494826.1</v>
      </c>
      <c r="C270" s="1">
        <v>219217</v>
      </c>
      <c r="D270" s="1">
        <v>732197</v>
      </c>
      <c r="E270" s="1">
        <v>95781</v>
      </c>
      <c r="F270" s="1">
        <v>1759953</v>
      </c>
      <c r="G270" s="1">
        <v>134516</v>
      </c>
      <c r="H270" s="1">
        <v>31246</v>
      </c>
      <c r="I270" s="1">
        <v>740372</v>
      </c>
      <c r="J270" s="1">
        <v>184779</v>
      </c>
      <c r="K270" s="1">
        <v>110203</v>
      </c>
      <c r="L270" s="1">
        <v>2963032</v>
      </c>
      <c r="M270" s="1">
        <v>28167</v>
      </c>
      <c r="N270" s="1">
        <v>29710</v>
      </c>
      <c r="O270" s="1">
        <v>290755</v>
      </c>
      <c r="P270" s="1">
        <v>1107375</v>
      </c>
      <c r="Q270" s="1">
        <v>23053</v>
      </c>
      <c r="R270" s="1">
        <v>57905</v>
      </c>
      <c r="S270" s="1">
        <v>546989</v>
      </c>
      <c r="T270" s="1">
        <v>476543</v>
      </c>
      <c r="U270" s="1">
        <v>307993</v>
      </c>
      <c r="V270" s="1">
        <v>56736</v>
      </c>
    </row>
    <row r="271" spans="1:22" ht="15" x14ac:dyDescent="0.25">
      <c r="A271" s="23" t="s">
        <v>254</v>
      </c>
      <c r="B271" s="1">
        <f>AVERAGE($C$271:$V$271)</f>
        <v>615499.44999999995</v>
      </c>
      <c r="C271" s="1">
        <v>349141</v>
      </c>
      <c r="D271" s="1">
        <v>763380</v>
      </c>
      <c r="E271" s="1">
        <v>78601</v>
      </c>
      <c r="F271" s="1">
        <v>2513095</v>
      </c>
      <c r="G271" s="1">
        <v>133990</v>
      </c>
      <c r="H271" s="1">
        <v>43828</v>
      </c>
      <c r="I271" s="1">
        <v>867754</v>
      </c>
      <c r="J271" s="1">
        <v>210757</v>
      </c>
      <c r="K271" s="1">
        <v>384475</v>
      </c>
      <c r="L271" s="1">
        <v>3311897</v>
      </c>
      <c r="M271" s="1">
        <v>34327</v>
      </c>
      <c r="N271" s="1">
        <v>42045</v>
      </c>
      <c r="O271" s="1">
        <v>499285</v>
      </c>
      <c r="P271" s="1">
        <v>1359738</v>
      </c>
      <c r="Q271" s="1">
        <v>26995</v>
      </c>
      <c r="R271" s="1">
        <v>101940</v>
      </c>
      <c r="S271" s="1">
        <v>672348</v>
      </c>
      <c r="T271" s="1">
        <v>512390</v>
      </c>
      <c r="U271" s="1">
        <v>335957</v>
      </c>
      <c r="V271" s="1">
        <v>68046</v>
      </c>
    </row>
    <row r="272" spans="1:22" x14ac:dyDescent="0.2">
      <c r="A272" t="s">
        <v>255</v>
      </c>
      <c r="B272" s="1" t="e">
        <f>AVERAGE($C$272:$V$272)</f>
        <v>#DIV/0!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2">
      <c r="A273" t="s">
        <v>256</v>
      </c>
      <c r="B273" s="1" t="e">
        <f>AVERAGE($C$273:$V$273)</f>
        <v>#DIV/0!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s="8" customFormat="1" x14ac:dyDescent="0.2">
      <c r="A274" s="8" t="s">
        <v>257</v>
      </c>
      <c r="B274" s="8" t="s">
        <v>91</v>
      </c>
      <c r="C274" s="8" t="s">
        <v>2</v>
      </c>
      <c r="D274" s="8" t="s">
        <v>0</v>
      </c>
      <c r="E274" s="8" t="s">
        <v>1</v>
      </c>
      <c r="F274" s="8" t="s">
        <v>3</v>
      </c>
      <c r="G274" s="8" t="s">
        <v>4</v>
      </c>
      <c r="H274" s="8" t="s">
        <v>5</v>
      </c>
      <c r="I274" s="8" t="s">
        <v>6</v>
      </c>
      <c r="J274" s="8" t="s">
        <v>7</v>
      </c>
      <c r="K274" s="8" t="s">
        <v>8</v>
      </c>
      <c r="L274" s="8" t="s">
        <v>9</v>
      </c>
      <c r="M274" s="8" t="s">
        <v>10</v>
      </c>
      <c r="N274" s="8" t="s">
        <v>11</v>
      </c>
      <c r="O274" s="8" t="s">
        <v>12</v>
      </c>
      <c r="P274" s="8" t="s">
        <v>13</v>
      </c>
      <c r="Q274" s="8" t="s">
        <v>14</v>
      </c>
      <c r="R274" s="8" t="s">
        <v>15</v>
      </c>
      <c r="S274" s="8" t="s">
        <v>16</v>
      </c>
      <c r="T274" s="8" t="s">
        <v>17</v>
      </c>
      <c r="U274" s="8" t="s">
        <v>18</v>
      </c>
      <c r="V274" s="8" t="s">
        <v>19</v>
      </c>
    </row>
    <row r="275" spans="1:22" x14ac:dyDescent="0.2">
      <c r="A275" t="s">
        <v>258</v>
      </c>
      <c r="B275" s="3">
        <f>AVERAGE($C$275:$V$275)</f>
        <v>988.66235294117655</v>
      </c>
      <c r="C275" s="3">
        <v>701</v>
      </c>
      <c r="D275" s="3">
        <v>945</v>
      </c>
      <c r="E275" s="3">
        <v>446</v>
      </c>
      <c r="F275" s="3">
        <v>4456</v>
      </c>
      <c r="G275" s="3">
        <v>194</v>
      </c>
      <c r="H275" s="3">
        <v>211</v>
      </c>
      <c r="I275" s="3">
        <v>2018</v>
      </c>
      <c r="J275" s="3">
        <v>670</v>
      </c>
      <c r="K275" s="3">
        <v>390</v>
      </c>
      <c r="L275" s="1"/>
      <c r="M275" s="1"/>
      <c r="N275" s="1"/>
      <c r="O275" s="3">
        <v>1061</v>
      </c>
      <c r="P275" s="3">
        <v>2461</v>
      </c>
      <c r="Q275" s="3">
        <v>116</v>
      </c>
      <c r="R275" s="3">
        <v>75</v>
      </c>
      <c r="S275" s="3">
        <v>585.26</v>
      </c>
      <c r="T275" s="3">
        <v>1800</v>
      </c>
      <c r="U275" s="3">
        <v>505</v>
      </c>
      <c r="V275" s="3">
        <v>173</v>
      </c>
    </row>
    <row r="276" spans="1:22" x14ac:dyDescent="0.2">
      <c r="A276" t="s">
        <v>259</v>
      </c>
      <c r="B276" s="1">
        <f>AVERAGE($C$276:$V$276)</f>
        <v>2427.7272727272725</v>
      </c>
      <c r="C276" s="1"/>
      <c r="D276" s="1">
        <v>1950</v>
      </c>
      <c r="E276" s="1"/>
      <c r="F276" s="1">
        <v>9729</v>
      </c>
      <c r="G276" s="1"/>
      <c r="H276" s="1"/>
      <c r="I276" s="1">
        <v>3057</v>
      </c>
      <c r="J276" s="1">
        <v>663</v>
      </c>
      <c r="K276" s="1"/>
      <c r="L276" s="1">
        <v>9236</v>
      </c>
      <c r="M276" s="1">
        <v>250</v>
      </c>
      <c r="N276" s="1">
        <v>113</v>
      </c>
      <c r="O276" s="1"/>
      <c r="P276" s="1"/>
      <c r="Q276" s="1">
        <v>135</v>
      </c>
      <c r="R276" s="1"/>
      <c r="S276" s="1">
        <v>604</v>
      </c>
      <c r="T276" s="1"/>
      <c r="U276" s="1">
        <v>592</v>
      </c>
      <c r="V276" s="1">
        <v>376</v>
      </c>
    </row>
    <row r="277" spans="1:22" x14ac:dyDescent="0.2">
      <c r="A277" t="s">
        <v>260</v>
      </c>
      <c r="B277" s="3">
        <f>AVERAGE($C$277:$V$277)</f>
        <v>36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3">
        <v>36</v>
      </c>
      <c r="R277" s="1"/>
      <c r="S277" s="1"/>
      <c r="T277" s="1"/>
      <c r="U277" s="1"/>
      <c r="V277" s="1"/>
    </row>
    <row r="278" spans="1:22" x14ac:dyDescent="0.2">
      <c r="A278" t="s">
        <v>261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2">
      <c r="A279" t="s">
        <v>262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2">
      <c r="A280" t="s">
        <v>263</v>
      </c>
      <c r="B280" s="1">
        <f>AVERAGE($C$280:$V$280)</f>
        <v>2296.294117647059</v>
      </c>
      <c r="C280" s="1">
        <v>0</v>
      </c>
      <c r="D280" s="1">
        <v>3586</v>
      </c>
      <c r="E280" s="1">
        <v>3657</v>
      </c>
      <c r="F280" s="1">
        <v>7509</v>
      </c>
      <c r="G280" s="1">
        <v>1828</v>
      </c>
      <c r="H280" s="1">
        <v>907</v>
      </c>
      <c r="I280" s="1">
        <v>4447</v>
      </c>
      <c r="J280" s="1">
        <v>2011</v>
      </c>
      <c r="K280" s="1">
        <v>1842</v>
      </c>
      <c r="L280" s="1">
        <v>2032</v>
      </c>
      <c r="M280" s="1"/>
      <c r="N280" s="1">
        <v>702</v>
      </c>
      <c r="O280" s="1">
        <v>2170</v>
      </c>
      <c r="P280" s="1">
        <v>2294</v>
      </c>
      <c r="Q280" s="1">
        <v>1163</v>
      </c>
      <c r="R280" s="1"/>
      <c r="S280" s="1">
        <v>1939</v>
      </c>
      <c r="T280" s="1"/>
      <c r="U280" s="1">
        <v>1790</v>
      </c>
      <c r="V280" s="1">
        <v>1160</v>
      </c>
    </row>
    <row r="281" spans="1:22" x14ac:dyDescent="0.2">
      <c r="A281" t="s">
        <v>264</v>
      </c>
      <c r="B281" s="1" t="e">
        <f>AVERAGE($C$281:$V$281)</f>
        <v>#DIV/0!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2">
      <c r="A282" t="s">
        <v>265</v>
      </c>
      <c r="B282" s="1">
        <f>AVERAGE($C$282:$V$282)</f>
        <v>110.375</v>
      </c>
      <c r="C282" s="1"/>
      <c r="D282" s="1">
        <v>156</v>
      </c>
      <c r="E282" s="1"/>
      <c r="F282" s="1"/>
      <c r="G282" s="1"/>
      <c r="H282" s="1"/>
      <c r="I282" s="1">
        <v>379</v>
      </c>
      <c r="J282" s="1">
        <v>0</v>
      </c>
      <c r="K282" s="1"/>
      <c r="L282" s="1">
        <v>41</v>
      </c>
      <c r="M282" s="1"/>
      <c r="N282" s="1"/>
      <c r="O282" s="1"/>
      <c r="P282" s="1">
        <v>124</v>
      </c>
      <c r="Q282" s="1">
        <v>116</v>
      </c>
      <c r="R282" s="1"/>
      <c r="S282" s="1">
        <v>44</v>
      </c>
      <c r="T282" s="1"/>
      <c r="U282" s="1"/>
      <c r="V282" s="1">
        <v>23</v>
      </c>
    </row>
    <row r="283" spans="1:22" x14ac:dyDescent="0.2">
      <c r="A283" t="s">
        <v>266</v>
      </c>
      <c r="B283" s="1">
        <f>AVERAGE($C$283:$V$283)</f>
        <v>675.0625</v>
      </c>
      <c r="C283" s="1">
        <v>0</v>
      </c>
      <c r="D283" s="1">
        <v>114</v>
      </c>
      <c r="E283" s="1">
        <v>3</v>
      </c>
      <c r="F283" s="1">
        <v>7243</v>
      </c>
      <c r="G283" s="1">
        <v>391</v>
      </c>
      <c r="H283" s="1">
        <v>93</v>
      </c>
      <c r="I283" s="1">
        <v>8</v>
      </c>
      <c r="J283" s="1">
        <v>108</v>
      </c>
      <c r="K283" s="1">
        <v>582</v>
      </c>
      <c r="L283" s="1">
        <v>470</v>
      </c>
      <c r="M283" s="1"/>
      <c r="N283" s="1">
        <v>146</v>
      </c>
      <c r="O283" s="1">
        <v>525</v>
      </c>
      <c r="P283" s="1">
        <v>288</v>
      </c>
      <c r="Q283" s="1">
        <v>112</v>
      </c>
      <c r="R283" s="1"/>
      <c r="S283" s="1">
        <v>714</v>
      </c>
      <c r="T283" s="1"/>
      <c r="U283" s="1"/>
      <c r="V283" s="1">
        <v>4</v>
      </c>
    </row>
    <row r="284" spans="1:22" x14ac:dyDescent="0.2">
      <c r="A284" t="s">
        <v>267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2">
      <c r="A285" t="s">
        <v>268</v>
      </c>
      <c r="C285" s="1"/>
      <c r="D285" s="1"/>
      <c r="E285" s="1"/>
      <c r="F285" s="1"/>
      <c r="G285" s="1"/>
      <c r="H285" s="1"/>
      <c r="I285" s="1"/>
      <c r="J285" s="1"/>
      <c r="K285" s="1"/>
      <c r="L285" s="1" t="s">
        <v>269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2">
      <c r="A286" t="s">
        <v>270</v>
      </c>
      <c r="C286" s="1"/>
      <c r="D286" s="1" t="s">
        <v>269</v>
      </c>
      <c r="E286" s="1"/>
      <c r="F286" s="1" t="s">
        <v>269</v>
      </c>
      <c r="G286" s="1"/>
      <c r="H286" s="1" t="s">
        <v>269</v>
      </c>
      <c r="I286" s="1" t="s">
        <v>269</v>
      </c>
      <c r="J286" s="1"/>
      <c r="K286" s="1" t="s">
        <v>269</v>
      </c>
      <c r="L286" s="1"/>
      <c r="M286" s="1"/>
      <c r="N286" s="1" t="s">
        <v>269</v>
      </c>
      <c r="O286" s="1"/>
      <c r="P286" s="1" t="s">
        <v>269</v>
      </c>
      <c r="Q286" s="1"/>
      <c r="R286" s="1"/>
      <c r="S286" s="1" t="s">
        <v>269</v>
      </c>
      <c r="T286" s="1"/>
      <c r="U286" s="1"/>
      <c r="V286" s="1"/>
    </row>
    <row r="287" spans="1:22" x14ac:dyDescent="0.2">
      <c r="A287" t="s">
        <v>271</v>
      </c>
      <c r="B287" s="1">
        <f>AVERAGE($C$287:$V$287)</f>
        <v>708.2</v>
      </c>
      <c r="C287" s="1">
        <v>216</v>
      </c>
      <c r="D287" s="1">
        <v>324</v>
      </c>
      <c r="E287" s="1">
        <v>264</v>
      </c>
      <c r="F287" s="1">
        <v>2478</v>
      </c>
      <c r="G287" s="1">
        <v>350</v>
      </c>
      <c r="H287" s="1">
        <v>69</v>
      </c>
      <c r="I287" s="1">
        <v>603</v>
      </c>
      <c r="J287" s="1">
        <v>500</v>
      </c>
      <c r="K287" s="1">
        <v>409</v>
      </c>
      <c r="L287" s="1">
        <v>3848</v>
      </c>
      <c r="M287" s="1">
        <v>73</v>
      </c>
      <c r="N287" s="1">
        <v>93</v>
      </c>
      <c r="O287" s="1">
        <v>566</v>
      </c>
      <c r="P287" s="1">
        <v>465</v>
      </c>
      <c r="Q287" s="1">
        <v>171</v>
      </c>
      <c r="R287" s="1">
        <v>92</v>
      </c>
      <c r="S287" s="1">
        <v>712</v>
      </c>
      <c r="T287" s="1">
        <v>2426</v>
      </c>
      <c r="U287" s="1">
        <v>347</v>
      </c>
      <c r="V287" s="1">
        <v>158</v>
      </c>
    </row>
    <row r="288" spans="1:22" x14ac:dyDescent="0.2">
      <c r="A288" t="s">
        <v>272</v>
      </c>
      <c r="B288" s="1">
        <f>AVERAGE($C$288:$V$288)</f>
        <v>134.52631578947367</v>
      </c>
      <c r="C288" s="1">
        <v>140</v>
      </c>
      <c r="D288" s="1">
        <v>353</v>
      </c>
      <c r="E288" s="1">
        <v>79</v>
      </c>
      <c r="F288" s="1">
        <v>60</v>
      </c>
      <c r="G288" s="1">
        <v>125</v>
      </c>
      <c r="H288" s="1">
        <v>7</v>
      </c>
      <c r="I288" s="1"/>
      <c r="J288" s="1">
        <v>100</v>
      </c>
      <c r="K288" s="1">
        <v>10</v>
      </c>
      <c r="L288" s="1">
        <v>605</v>
      </c>
      <c r="M288" s="1">
        <v>2</v>
      </c>
      <c r="N288" s="1">
        <v>27</v>
      </c>
      <c r="O288" s="1">
        <v>133</v>
      </c>
      <c r="P288" s="1">
        <v>175</v>
      </c>
      <c r="Q288" s="1">
        <v>21</v>
      </c>
      <c r="R288" s="1">
        <v>99</v>
      </c>
      <c r="S288" s="1">
        <v>80</v>
      </c>
      <c r="T288" s="1">
        <v>499</v>
      </c>
      <c r="U288" s="1">
        <v>2</v>
      </c>
      <c r="V288" s="1">
        <v>39</v>
      </c>
    </row>
    <row r="289" spans="1:22" x14ac:dyDescent="0.2">
      <c r="A289" t="s">
        <v>273</v>
      </c>
      <c r="B289" s="1">
        <f>AVERAGE($C$289:$V$289)</f>
        <v>40372.666666666664</v>
      </c>
      <c r="C289" s="1">
        <v>17000</v>
      </c>
      <c r="D289" s="1"/>
      <c r="E289" s="1"/>
      <c r="F289" s="1">
        <v>103118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>
        <v>1000</v>
      </c>
      <c r="S289" s="1"/>
      <c r="T289" s="1"/>
      <c r="U289" s="1"/>
      <c r="V289" s="1"/>
    </row>
    <row r="290" spans="1:22" x14ac:dyDescent="0.2">
      <c r="A290" t="s">
        <v>274</v>
      </c>
      <c r="B290" s="1">
        <f>AVERAGE($C$290:$V$290)</f>
        <v>92750</v>
      </c>
      <c r="C290" s="1">
        <v>17000</v>
      </c>
      <c r="D290" s="1"/>
      <c r="E290" s="1"/>
      <c r="F290" s="1">
        <v>168500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s="8" customFormat="1" ht="15" x14ac:dyDescent="0.25">
      <c r="A291" s="23" t="s">
        <v>275</v>
      </c>
      <c r="B291" s="8" t="s">
        <v>91</v>
      </c>
      <c r="C291" s="8" t="s">
        <v>2</v>
      </c>
      <c r="D291" s="8" t="s">
        <v>0</v>
      </c>
      <c r="E291" s="8" t="s">
        <v>1</v>
      </c>
      <c r="F291" s="8" t="s">
        <v>3</v>
      </c>
      <c r="G291" s="8" t="s">
        <v>4</v>
      </c>
      <c r="H291" s="8" t="s">
        <v>5</v>
      </c>
      <c r="I291" s="8" t="s">
        <v>6</v>
      </c>
      <c r="J291" s="8" t="s">
        <v>7</v>
      </c>
      <c r="K291" s="8" t="s">
        <v>8</v>
      </c>
      <c r="L291" s="8" t="s">
        <v>9</v>
      </c>
      <c r="M291" s="8" t="s">
        <v>10</v>
      </c>
      <c r="N291" s="8" t="s">
        <v>11</v>
      </c>
      <c r="O291" s="8" t="s">
        <v>12</v>
      </c>
      <c r="P291" s="8" t="s">
        <v>13</v>
      </c>
      <c r="Q291" s="8" t="s">
        <v>14</v>
      </c>
      <c r="R291" s="8" t="s">
        <v>15</v>
      </c>
      <c r="S291" s="8" t="s">
        <v>16</v>
      </c>
      <c r="T291" s="8" t="s">
        <v>17</v>
      </c>
      <c r="U291" s="8" t="s">
        <v>18</v>
      </c>
      <c r="V291" s="8" t="s">
        <v>19</v>
      </c>
    </row>
    <row r="292" spans="1:22" x14ac:dyDescent="0.2">
      <c r="A292" t="s">
        <v>276</v>
      </c>
      <c r="B292" s="2">
        <f>AVERAGE($C$292:$V$292)</f>
        <v>9.3925000000000018</v>
      </c>
      <c r="C292" s="2">
        <v>11.85</v>
      </c>
      <c r="D292" s="2">
        <v>12.73</v>
      </c>
      <c r="E292" s="2">
        <v>24.92</v>
      </c>
      <c r="F292" s="2">
        <v>10.5</v>
      </c>
      <c r="G292" s="2">
        <v>-30.53</v>
      </c>
      <c r="H292" s="2">
        <v>2.99</v>
      </c>
      <c r="I292" s="2">
        <v>14.27</v>
      </c>
      <c r="J292" s="2">
        <v>8.85</v>
      </c>
      <c r="K292" s="2">
        <v>3.04</v>
      </c>
      <c r="L292" s="2">
        <v>2.37</v>
      </c>
      <c r="M292" s="2">
        <v>19.93</v>
      </c>
      <c r="N292" s="2">
        <v>2.91</v>
      </c>
      <c r="O292" s="2">
        <v>9.2899999999999991</v>
      </c>
      <c r="P292" s="2">
        <v>6.94</v>
      </c>
      <c r="Q292" s="2">
        <v>11.26</v>
      </c>
      <c r="R292" s="2">
        <v>21.22</v>
      </c>
      <c r="S292" s="2">
        <v>13.09</v>
      </c>
      <c r="T292" s="2">
        <v>8.41</v>
      </c>
      <c r="U292" s="2">
        <v>-0.37</v>
      </c>
      <c r="V292" s="2">
        <v>34.18</v>
      </c>
    </row>
    <row r="293" spans="1:22" x14ac:dyDescent="0.2">
      <c r="A293" t="s">
        <v>277</v>
      </c>
      <c r="B293" s="2">
        <f>AVERAGE($C$293:$V$293)</f>
        <v>3.0219999999999998</v>
      </c>
      <c r="C293" s="2">
        <v>4.55</v>
      </c>
      <c r="D293" s="2">
        <v>5.85</v>
      </c>
      <c r="E293" s="2">
        <v>5.0999999999999996</v>
      </c>
      <c r="F293" s="2">
        <v>5.13</v>
      </c>
      <c r="G293" s="2">
        <v>-15.48</v>
      </c>
      <c r="H293" s="2">
        <v>1.05</v>
      </c>
      <c r="I293" s="2">
        <v>6.37</v>
      </c>
      <c r="J293" s="2">
        <v>2.94</v>
      </c>
      <c r="K293" s="2">
        <v>1.1100000000000001</v>
      </c>
      <c r="L293" s="2">
        <v>1.67</v>
      </c>
      <c r="M293" s="2">
        <v>6.14</v>
      </c>
      <c r="N293" s="2">
        <v>0.93</v>
      </c>
      <c r="O293" s="2">
        <v>4.09</v>
      </c>
      <c r="P293" s="2">
        <v>2.4900000000000002</v>
      </c>
      <c r="Q293" s="2">
        <v>1.78</v>
      </c>
      <c r="R293" s="2">
        <v>12.55</v>
      </c>
      <c r="S293" s="2">
        <v>4.6399999999999997</v>
      </c>
      <c r="T293" s="2">
        <v>2.78</v>
      </c>
      <c r="U293" s="2">
        <v>-0.26</v>
      </c>
      <c r="V293" s="2">
        <v>7.01</v>
      </c>
    </row>
    <row r="294" spans="1:22" x14ac:dyDescent="0.2">
      <c r="A294" t="s">
        <v>278</v>
      </c>
      <c r="B294" s="3">
        <f>AVERAGE($C$294:$V$294)</f>
        <v>2.7044999999999999</v>
      </c>
      <c r="C294" s="3">
        <v>2.57</v>
      </c>
      <c r="D294" s="3">
        <v>2.02</v>
      </c>
      <c r="E294" s="3">
        <v>4.6500000000000004</v>
      </c>
      <c r="F294" s="3">
        <v>1.87</v>
      </c>
      <c r="G294" s="3">
        <v>1.99</v>
      </c>
      <c r="H294" s="3">
        <v>2.39</v>
      </c>
      <c r="I294" s="3">
        <v>2.11</v>
      </c>
      <c r="J294" s="3">
        <v>2.91</v>
      </c>
      <c r="K294" s="3">
        <v>1.31</v>
      </c>
      <c r="L294" s="3">
        <v>1.42</v>
      </c>
      <c r="M294" s="3">
        <v>3.24</v>
      </c>
      <c r="N294" s="3">
        <v>3.05</v>
      </c>
      <c r="O294" s="3">
        <v>2.1800000000000002</v>
      </c>
      <c r="P294" s="3">
        <v>2.62</v>
      </c>
      <c r="Q294" s="3">
        <v>6.09</v>
      </c>
      <c r="R294" s="3">
        <v>1.67</v>
      </c>
      <c r="S294" s="3">
        <v>2.69</v>
      </c>
      <c r="T294" s="3">
        <v>2.69</v>
      </c>
      <c r="U294" s="3">
        <v>1.75</v>
      </c>
      <c r="V294" s="3">
        <v>4.87</v>
      </c>
    </row>
    <row r="295" spans="1:22" x14ac:dyDescent="0.2">
      <c r="A295" t="s">
        <v>279</v>
      </c>
      <c r="B295" s="1">
        <f>AVERAGE($C$295:$V$295)</f>
        <v>74.064999999999984</v>
      </c>
      <c r="C295" s="1">
        <v>89.9</v>
      </c>
      <c r="D295" s="1">
        <v>72.03</v>
      </c>
      <c r="E295" s="1">
        <v>84.58</v>
      </c>
      <c r="F295" s="1">
        <v>75.83</v>
      </c>
      <c r="G295" s="1">
        <v>61.9</v>
      </c>
      <c r="H295" s="1">
        <v>94.69</v>
      </c>
      <c r="I295" s="1">
        <v>92.56</v>
      </c>
      <c r="J295" s="1">
        <v>78.28</v>
      </c>
      <c r="K295" s="1">
        <v>83.89</v>
      </c>
      <c r="L295" s="1">
        <v>88.39</v>
      </c>
      <c r="M295" s="1">
        <v>86.48</v>
      </c>
      <c r="N295" s="1">
        <v>69.98</v>
      </c>
      <c r="O295" s="1">
        <v>74.569999999999993</v>
      </c>
      <c r="P295" s="1">
        <v>67.849999999999994</v>
      </c>
      <c r="Q295" s="1">
        <v>64.58</v>
      </c>
      <c r="R295" s="1">
        <v>56.45</v>
      </c>
      <c r="S295" s="1">
        <v>37.78</v>
      </c>
      <c r="T295" s="1">
        <v>79</v>
      </c>
      <c r="U295" s="1">
        <v>60.08</v>
      </c>
      <c r="V295" s="1">
        <v>62.48</v>
      </c>
    </row>
    <row r="296" spans="1:22" x14ac:dyDescent="0.2">
      <c r="A296" t="s">
        <v>280</v>
      </c>
      <c r="B296" s="1">
        <f>AVERAGE($C$296:$V$296)</f>
        <v>3.25</v>
      </c>
      <c r="C296" s="1">
        <v>4.62</v>
      </c>
      <c r="D296" s="1">
        <v>6.3</v>
      </c>
      <c r="E296" s="1">
        <v>5.36</v>
      </c>
      <c r="F296" s="1">
        <v>5.6</v>
      </c>
      <c r="G296" s="1">
        <v>-15.31</v>
      </c>
      <c r="H296" s="1">
        <v>1.25</v>
      </c>
      <c r="I296" s="1">
        <v>6.78</v>
      </c>
      <c r="J296" s="1">
        <v>3.04</v>
      </c>
      <c r="K296" s="1">
        <v>2.33</v>
      </c>
      <c r="L296" s="1">
        <v>1.67</v>
      </c>
      <c r="M296" s="1">
        <v>6.15</v>
      </c>
      <c r="N296" s="1">
        <v>0.95</v>
      </c>
      <c r="O296" s="1">
        <v>4.26</v>
      </c>
      <c r="P296" s="1">
        <v>2.65</v>
      </c>
      <c r="Q296" s="1">
        <v>1.85</v>
      </c>
      <c r="R296" s="1">
        <v>12.7</v>
      </c>
      <c r="S296" s="1">
        <v>4.8600000000000003</v>
      </c>
      <c r="T296" s="1">
        <v>3.13</v>
      </c>
      <c r="U296" s="1">
        <v>-0.21</v>
      </c>
      <c r="V296" s="1">
        <v>7.02</v>
      </c>
    </row>
    <row r="297" spans="1:22" x14ac:dyDescent="0.2">
      <c r="A297" t="s">
        <v>281</v>
      </c>
      <c r="B297" s="1">
        <f>AVERAGE($C$297:$V$297)</f>
        <v>34.386000000000003</v>
      </c>
      <c r="C297" s="1">
        <v>32.75</v>
      </c>
      <c r="D297" s="1">
        <v>280.58</v>
      </c>
      <c r="E297" s="1">
        <v>-81.349999999999994</v>
      </c>
      <c r="F297" s="1">
        <v>33.93</v>
      </c>
      <c r="G297" s="1">
        <v>-264.17</v>
      </c>
      <c r="H297" s="1">
        <v>11.63</v>
      </c>
      <c r="I297" s="1">
        <v>90.3</v>
      </c>
      <c r="J297" s="1">
        <v>68.349999999999994</v>
      </c>
      <c r="K297" s="1">
        <v>4.33</v>
      </c>
      <c r="L297" s="1">
        <v>1.91</v>
      </c>
      <c r="M297" s="1">
        <v>94.68</v>
      </c>
      <c r="N297" s="1">
        <v>7.32</v>
      </c>
      <c r="O297" s="1">
        <v>22.89</v>
      </c>
      <c r="P297" s="1">
        <v>41.2</v>
      </c>
      <c r="Q297" s="1">
        <v>85.92</v>
      </c>
      <c r="R297" s="1">
        <v>48.63</v>
      </c>
      <c r="S297" s="1">
        <v>-16.37</v>
      </c>
      <c r="T297" s="1">
        <v>105.64</v>
      </c>
      <c r="U297" s="1">
        <v>-37.549999999999997</v>
      </c>
      <c r="V297" s="1">
        <v>157.1</v>
      </c>
    </row>
    <row r="298" spans="1:22" x14ac:dyDescent="0.2">
      <c r="A298" t="s">
        <v>282</v>
      </c>
      <c r="B298" s="1">
        <f>AVERAGE($C$298:$V$298)</f>
        <v>22.850499999999997</v>
      </c>
      <c r="C298" s="1">
        <v>25.22</v>
      </c>
      <c r="D298" s="1">
        <v>209.5</v>
      </c>
      <c r="E298" s="1">
        <v>-61.74</v>
      </c>
      <c r="F298" s="1">
        <v>25.43</v>
      </c>
      <c r="G298" s="1">
        <v>-206.31</v>
      </c>
      <c r="H298" s="1">
        <v>8.36</v>
      </c>
      <c r="I298" s="1">
        <v>67.33</v>
      </c>
      <c r="J298" s="1">
        <v>51.91</v>
      </c>
      <c r="K298" s="1">
        <v>3.73</v>
      </c>
      <c r="L298" s="1">
        <v>-0.63</v>
      </c>
      <c r="M298" s="1">
        <v>71.459999999999994</v>
      </c>
      <c r="N298" s="1">
        <v>5.59</v>
      </c>
      <c r="O298" s="1">
        <v>17.11</v>
      </c>
      <c r="P298" s="1">
        <v>31.24</v>
      </c>
      <c r="Q298" s="1">
        <v>64.17</v>
      </c>
      <c r="R298" s="1">
        <v>36.53</v>
      </c>
      <c r="S298" s="1">
        <v>-30.29</v>
      </c>
      <c r="T298" s="1">
        <v>67.33</v>
      </c>
      <c r="U298" s="1">
        <v>-48.13</v>
      </c>
      <c r="V298" s="1">
        <v>119.2</v>
      </c>
    </row>
    <row r="299" spans="1:22" x14ac:dyDescent="0.2">
      <c r="A299" t="s">
        <v>283</v>
      </c>
      <c r="B299" s="1">
        <f>AVERAGE($C$299:$V$299)</f>
        <v>949.9909090909091</v>
      </c>
      <c r="C299" s="1"/>
      <c r="D299" s="1">
        <v>779.63</v>
      </c>
      <c r="E299" s="1"/>
      <c r="F299" s="1">
        <v>500.28</v>
      </c>
      <c r="G299" s="1"/>
      <c r="H299" s="1"/>
      <c r="I299" s="1">
        <v>550.41</v>
      </c>
      <c r="J299" s="1">
        <v>908.82</v>
      </c>
      <c r="K299" s="1"/>
      <c r="L299" s="1">
        <v>500.49</v>
      </c>
      <c r="M299" s="1">
        <v>465.54</v>
      </c>
      <c r="N299" s="1">
        <v>1021.23</v>
      </c>
      <c r="O299" s="1"/>
      <c r="P299" s="1"/>
      <c r="Q299" s="1">
        <v>1049.98</v>
      </c>
      <c r="R299" s="1"/>
      <c r="S299" s="1">
        <v>2983.02</v>
      </c>
      <c r="T299" s="1"/>
      <c r="U299" s="1">
        <v>1014.97</v>
      </c>
      <c r="V299" s="1">
        <v>675.53</v>
      </c>
    </row>
    <row r="300" spans="1:22" x14ac:dyDescent="0.2">
      <c r="A300" t="s">
        <v>284</v>
      </c>
      <c r="B300" s="1">
        <f>AVERAGE($C$300:$V$300)</f>
        <v>1290.1741176470589</v>
      </c>
      <c r="C300" s="1">
        <v>1235.56</v>
      </c>
      <c r="D300" s="1">
        <v>1608.77</v>
      </c>
      <c r="E300" s="1">
        <v>764.02</v>
      </c>
      <c r="F300" s="1">
        <v>1092.28</v>
      </c>
      <c r="G300" s="1">
        <v>1408.99</v>
      </c>
      <c r="H300" s="1">
        <v>547.61</v>
      </c>
      <c r="I300" s="1">
        <v>833.8</v>
      </c>
      <c r="J300" s="1">
        <v>899.33</v>
      </c>
      <c r="K300" s="1">
        <v>1309.03</v>
      </c>
      <c r="L300" s="1"/>
      <c r="M300" s="1"/>
      <c r="N300" s="1"/>
      <c r="O300" s="1">
        <v>1061.93</v>
      </c>
      <c r="P300" s="1">
        <v>1392.22</v>
      </c>
      <c r="Q300" s="1">
        <v>1221.96</v>
      </c>
      <c r="R300" s="1">
        <v>2051.9699999999998</v>
      </c>
      <c r="S300" s="1">
        <v>3078.53</v>
      </c>
      <c r="T300" s="1">
        <v>768.93</v>
      </c>
      <c r="U300" s="1">
        <v>1189.83</v>
      </c>
      <c r="V300" s="1">
        <v>1468.2</v>
      </c>
    </row>
    <row r="301" spans="1:22" x14ac:dyDescent="0.2">
      <c r="A301" t="s">
        <v>285</v>
      </c>
      <c r="B301" s="3">
        <f>AVERAGE($C$301:$V$301)</f>
        <v>2.0499999999999998</v>
      </c>
      <c r="C301" s="3">
        <v>1.32</v>
      </c>
      <c r="D301" s="3">
        <v>3.33</v>
      </c>
      <c r="E301" s="3">
        <v>1.41</v>
      </c>
      <c r="F301" s="3">
        <v>1.7</v>
      </c>
      <c r="G301" s="3">
        <v>2.31</v>
      </c>
      <c r="H301" s="3">
        <v>1.19</v>
      </c>
      <c r="I301" s="3">
        <v>1.36</v>
      </c>
      <c r="J301" s="3">
        <v>1.78</v>
      </c>
      <c r="K301" s="3">
        <v>1.38</v>
      </c>
      <c r="L301" s="3">
        <v>1.41</v>
      </c>
      <c r="M301" s="3">
        <v>1.42</v>
      </c>
      <c r="N301" s="3">
        <v>2.09</v>
      </c>
      <c r="O301" s="3">
        <v>2.0699999999999998</v>
      </c>
      <c r="P301" s="3">
        <v>2.12</v>
      </c>
      <c r="Q301" s="3">
        <v>2.46</v>
      </c>
      <c r="R301" s="3">
        <v>3.66</v>
      </c>
      <c r="S301" s="3">
        <v>3.95</v>
      </c>
      <c r="T301" s="3">
        <v>1.51</v>
      </c>
      <c r="U301" s="3">
        <v>2.42</v>
      </c>
      <c r="V301" s="3">
        <v>2.11</v>
      </c>
    </row>
    <row r="302" spans="1:22" ht="15" x14ac:dyDescent="0.25">
      <c r="A302" s="23" t="s">
        <v>286</v>
      </c>
      <c r="B302" s="1">
        <f>AVERAGE($C$302:$V$302)</f>
        <v>201412</v>
      </c>
      <c r="C302" s="1"/>
      <c r="D302" s="1"/>
      <c r="E302" s="1"/>
      <c r="F302" s="1">
        <v>340098</v>
      </c>
      <c r="G302" s="1"/>
      <c r="H302" s="1"/>
      <c r="I302" s="1"/>
      <c r="J302" s="1"/>
      <c r="K302" s="1"/>
      <c r="L302" s="1"/>
      <c r="M302" s="1"/>
      <c r="N302" s="1"/>
      <c r="O302" s="1">
        <v>62726</v>
      </c>
      <c r="P302" s="1"/>
      <c r="Q302" s="1"/>
      <c r="R302" s="1"/>
      <c r="S302" s="1"/>
      <c r="T302" s="1"/>
      <c r="U302" s="1"/>
      <c r="V302" s="1"/>
    </row>
    <row r="303" spans="1:22" s="8" customFormat="1" x14ac:dyDescent="0.2">
      <c r="A303" s="8" t="s">
        <v>287</v>
      </c>
      <c r="B303" s="8" t="s">
        <v>91</v>
      </c>
      <c r="C303" s="8" t="s">
        <v>2</v>
      </c>
      <c r="D303" s="8" t="s">
        <v>0</v>
      </c>
      <c r="E303" s="8" t="s">
        <v>1</v>
      </c>
      <c r="F303" s="8" t="s">
        <v>3</v>
      </c>
      <c r="G303" s="8" t="s">
        <v>4</v>
      </c>
      <c r="H303" s="8" t="s">
        <v>5</v>
      </c>
      <c r="I303" s="8" t="s">
        <v>6</v>
      </c>
      <c r="J303" s="8" t="s">
        <v>7</v>
      </c>
      <c r="K303" s="8" t="s">
        <v>8</v>
      </c>
      <c r="L303" s="8" t="s">
        <v>9</v>
      </c>
      <c r="M303" s="8" t="s">
        <v>10</v>
      </c>
      <c r="N303" s="8" t="s">
        <v>11</v>
      </c>
      <c r="O303" s="8" t="s">
        <v>12</v>
      </c>
      <c r="P303" s="8" t="s">
        <v>13</v>
      </c>
      <c r="Q303" s="8" t="s">
        <v>14</v>
      </c>
      <c r="R303" s="8" t="s">
        <v>15</v>
      </c>
      <c r="S303" s="8" t="s">
        <v>16</v>
      </c>
      <c r="T303" s="8" t="s">
        <v>17</v>
      </c>
      <c r="U303" s="8" t="s">
        <v>18</v>
      </c>
      <c r="V303" s="8" t="s">
        <v>19</v>
      </c>
    </row>
    <row r="304" spans="1:22" x14ac:dyDescent="0.2">
      <c r="A304" t="s">
        <v>288</v>
      </c>
      <c r="B304" s="3">
        <f>AVERAGE($C$304:$V$304)</f>
        <v>1.2324999999999999</v>
      </c>
      <c r="C304" s="3">
        <v>1.1499999999999999</v>
      </c>
      <c r="D304" s="3">
        <v>0.69</v>
      </c>
      <c r="E304" s="3">
        <v>0.88</v>
      </c>
      <c r="F304" s="3">
        <v>1.23</v>
      </c>
      <c r="G304" s="3">
        <v>1.04</v>
      </c>
      <c r="H304" s="3">
        <v>1.21</v>
      </c>
      <c r="I304" s="3">
        <v>1.01</v>
      </c>
      <c r="J304" s="3">
        <v>0.71</v>
      </c>
      <c r="K304" s="3">
        <v>3.39</v>
      </c>
      <c r="L304" s="3">
        <v>0.74</v>
      </c>
      <c r="M304" s="3">
        <v>1.1200000000000001</v>
      </c>
      <c r="N304" s="3">
        <v>1.27</v>
      </c>
      <c r="O304" s="3">
        <v>1.55</v>
      </c>
      <c r="P304" s="3">
        <v>1.24</v>
      </c>
      <c r="Q304" s="3">
        <v>1.2</v>
      </c>
      <c r="R304" s="3">
        <v>1.82</v>
      </c>
      <c r="S304" s="3">
        <v>1.1499999999999999</v>
      </c>
      <c r="T304" s="3">
        <v>0.78</v>
      </c>
      <c r="U304" s="3">
        <v>1.3</v>
      </c>
      <c r="V304" s="3">
        <v>1.17</v>
      </c>
    </row>
    <row r="305" spans="1:22" x14ac:dyDescent="0.2">
      <c r="A305" t="s">
        <v>289</v>
      </c>
      <c r="B305" s="3">
        <f>AVERAGE($C$305:$V$305)</f>
        <v>1.1925000000000001</v>
      </c>
      <c r="C305" s="3">
        <v>1.1200000000000001</v>
      </c>
      <c r="D305" s="3">
        <v>0.65</v>
      </c>
      <c r="E305" s="3">
        <v>0.82</v>
      </c>
      <c r="F305" s="3">
        <v>1.21</v>
      </c>
      <c r="G305" s="3">
        <v>1.04</v>
      </c>
      <c r="H305" s="3">
        <v>1.19</v>
      </c>
      <c r="I305" s="3">
        <v>0.99</v>
      </c>
      <c r="J305" s="3">
        <v>0.68</v>
      </c>
      <c r="K305" s="3">
        <v>3.35</v>
      </c>
      <c r="L305" s="3">
        <v>0.71</v>
      </c>
      <c r="M305" s="3">
        <v>1.1200000000000001</v>
      </c>
      <c r="N305" s="3">
        <v>1.22</v>
      </c>
      <c r="O305" s="3">
        <v>1.51</v>
      </c>
      <c r="P305" s="3">
        <v>1.22</v>
      </c>
      <c r="Q305" s="3">
        <v>1</v>
      </c>
      <c r="R305" s="3">
        <v>1.82</v>
      </c>
      <c r="S305" s="3">
        <v>1.1399999999999999</v>
      </c>
      <c r="T305" s="3">
        <v>0.76</v>
      </c>
      <c r="U305" s="3">
        <v>1.23</v>
      </c>
      <c r="V305" s="3">
        <v>1.07</v>
      </c>
    </row>
    <row r="306" spans="1:22" x14ac:dyDescent="0.2">
      <c r="A306" t="s">
        <v>290</v>
      </c>
      <c r="B306" s="3">
        <f>AVERAGE($C$306:$V$306)</f>
        <v>0.4459999999999999</v>
      </c>
      <c r="C306" s="3">
        <v>0.44</v>
      </c>
      <c r="D306" s="3">
        <v>0.05</v>
      </c>
      <c r="E306" s="3">
        <v>0.61</v>
      </c>
      <c r="F306" s="3">
        <v>0</v>
      </c>
      <c r="G306" s="3">
        <v>0.22</v>
      </c>
      <c r="H306" s="3">
        <v>0.63</v>
      </c>
      <c r="I306" s="3">
        <v>0</v>
      </c>
      <c r="J306" s="3">
        <v>0.25</v>
      </c>
      <c r="K306" s="3">
        <v>2.7</v>
      </c>
      <c r="L306" s="3">
        <v>0.24</v>
      </c>
      <c r="M306" s="3">
        <v>0.27</v>
      </c>
      <c r="N306" s="3">
        <v>0.1</v>
      </c>
      <c r="O306" s="3">
        <v>0.99</v>
      </c>
      <c r="P306" s="3">
        <v>0.56999999999999995</v>
      </c>
      <c r="Q306" s="3">
        <v>0.01</v>
      </c>
      <c r="R306" s="3">
        <v>1.42</v>
      </c>
      <c r="S306" s="3">
        <v>0.03</v>
      </c>
      <c r="T306" s="3">
        <v>0.1</v>
      </c>
      <c r="U306" s="3">
        <v>0.28999999999999998</v>
      </c>
      <c r="V306" s="3">
        <v>0</v>
      </c>
    </row>
    <row r="307" spans="1:22" x14ac:dyDescent="0.2">
      <c r="A307" t="s">
        <v>291</v>
      </c>
      <c r="B307" s="3">
        <f>AVERAGE($C$307:$V$307)</f>
        <v>40.347222222222229</v>
      </c>
      <c r="C307" s="3">
        <v>13.34</v>
      </c>
      <c r="D307" s="3">
        <v>14.76</v>
      </c>
      <c r="E307" s="3">
        <v>9.9700000000000006</v>
      </c>
      <c r="F307" s="3">
        <v>33.32</v>
      </c>
      <c r="G307" s="1"/>
      <c r="H307" s="3">
        <v>7.57</v>
      </c>
      <c r="I307" s="3">
        <v>7.86</v>
      </c>
      <c r="J307" s="3">
        <v>25.11</v>
      </c>
      <c r="K307" s="3">
        <v>18.47</v>
      </c>
      <c r="L307" s="3">
        <v>8.3000000000000007</v>
      </c>
      <c r="M307" s="3">
        <v>209.87</v>
      </c>
      <c r="N307" s="3">
        <v>23.5</v>
      </c>
      <c r="O307" s="3">
        <v>22.24</v>
      </c>
      <c r="P307" s="3">
        <v>59.48</v>
      </c>
      <c r="Q307" s="3">
        <v>9.48</v>
      </c>
      <c r="R307" s="1"/>
      <c r="S307" s="3">
        <v>182.7</v>
      </c>
      <c r="T307" s="3">
        <v>36.590000000000003</v>
      </c>
      <c r="U307" s="3">
        <v>26.59</v>
      </c>
      <c r="V307" s="3">
        <v>17.100000000000001</v>
      </c>
    </row>
    <row r="308" spans="1:22" x14ac:dyDescent="0.2">
      <c r="A308" t="s">
        <v>292</v>
      </c>
      <c r="B308" s="1">
        <f>AVERAGE($C$308:$V$308)</f>
        <v>19.627000000000002</v>
      </c>
      <c r="C308" s="1">
        <v>26.99</v>
      </c>
      <c r="D308" s="1">
        <v>24.39</v>
      </c>
      <c r="E308" s="1">
        <v>36.1</v>
      </c>
      <c r="F308" s="1">
        <v>10.8</v>
      </c>
      <c r="G308" s="1">
        <v>0</v>
      </c>
      <c r="H308" s="1">
        <v>47.53</v>
      </c>
      <c r="I308" s="1">
        <v>45.82</v>
      </c>
      <c r="J308" s="1">
        <v>14.34</v>
      </c>
      <c r="K308" s="1">
        <v>19.5</v>
      </c>
      <c r="L308" s="1">
        <v>43.39</v>
      </c>
      <c r="M308" s="1">
        <v>1.72</v>
      </c>
      <c r="N308" s="1">
        <v>15.32</v>
      </c>
      <c r="O308" s="1">
        <v>16.190000000000001</v>
      </c>
      <c r="P308" s="1">
        <v>6.05</v>
      </c>
      <c r="Q308" s="1">
        <v>37.99</v>
      </c>
      <c r="R308" s="1">
        <v>0</v>
      </c>
      <c r="S308" s="1">
        <v>1.97</v>
      </c>
      <c r="T308" s="1">
        <v>9.84</v>
      </c>
      <c r="U308" s="1">
        <v>13.54</v>
      </c>
      <c r="V308" s="1">
        <v>21.06</v>
      </c>
    </row>
    <row r="309" spans="1:22" x14ac:dyDescent="0.2">
      <c r="A309" t="s">
        <v>293</v>
      </c>
      <c r="B309" s="1">
        <f>AVERAGE($C$309:$V$309)</f>
        <v>18957.2</v>
      </c>
      <c r="C309" s="1">
        <v>30806</v>
      </c>
      <c r="D309" s="1">
        <v>-225453</v>
      </c>
      <c r="E309" s="1">
        <v>-10813</v>
      </c>
      <c r="F309" s="1">
        <v>393874</v>
      </c>
      <c r="G309" s="1">
        <v>3673</v>
      </c>
      <c r="H309" s="1">
        <v>6619</v>
      </c>
      <c r="I309" s="1">
        <v>6427</v>
      </c>
      <c r="J309" s="1">
        <v>-52652</v>
      </c>
      <c r="K309" s="1">
        <v>263792</v>
      </c>
      <c r="L309" s="1">
        <v>-528181</v>
      </c>
      <c r="M309" s="1">
        <v>3439</v>
      </c>
      <c r="N309" s="1">
        <v>7747</v>
      </c>
      <c r="O309" s="1">
        <v>156905</v>
      </c>
      <c r="P309" s="1">
        <v>249492</v>
      </c>
      <c r="Q309" s="1">
        <v>4256</v>
      </c>
      <c r="R309" s="1">
        <v>24382</v>
      </c>
      <c r="S309" s="1">
        <v>81306</v>
      </c>
      <c r="T309" s="1">
        <v>-83346</v>
      </c>
      <c r="U309" s="1">
        <v>37340</v>
      </c>
      <c r="V309" s="1">
        <v>9531</v>
      </c>
    </row>
    <row r="310" spans="1:22" s="8" customFormat="1" x14ac:dyDescent="0.2">
      <c r="A310" s="8" t="s">
        <v>294</v>
      </c>
      <c r="B310" s="8" t="s">
        <v>91</v>
      </c>
      <c r="C310" s="8" t="s">
        <v>2</v>
      </c>
      <c r="D310" s="8" t="s">
        <v>0</v>
      </c>
      <c r="E310" s="8" t="s">
        <v>1</v>
      </c>
      <c r="F310" s="8" t="s">
        <v>3</v>
      </c>
      <c r="G310" s="8" t="s">
        <v>4</v>
      </c>
      <c r="H310" s="8" t="s">
        <v>5</v>
      </c>
      <c r="I310" s="8" t="s">
        <v>6</v>
      </c>
      <c r="J310" s="8" t="s">
        <v>7</v>
      </c>
      <c r="K310" s="8" t="s">
        <v>8</v>
      </c>
      <c r="L310" s="8" t="s">
        <v>9</v>
      </c>
      <c r="M310" s="8" t="s">
        <v>10</v>
      </c>
      <c r="N310" s="8" t="s">
        <v>11</v>
      </c>
      <c r="O310" s="8" t="s">
        <v>12</v>
      </c>
      <c r="P310" s="8" t="s">
        <v>13</v>
      </c>
      <c r="Q310" s="8" t="s">
        <v>14</v>
      </c>
      <c r="R310" s="8" t="s">
        <v>15</v>
      </c>
      <c r="S310" s="8" t="s">
        <v>16</v>
      </c>
      <c r="T310" s="8" t="s">
        <v>17</v>
      </c>
      <c r="U310" s="8" t="s">
        <v>18</v>
      </c>
      <c r="V310" s="8" t="s">
        <v>19</v>
      </c>
    </row>
    <row r="311" spans="1:22" x14ac:dyDescent="0.2">
      <c r="A311" t="s">
        <v>295</v>
      </c>
      <c r="B311" s="2">
        <f>AVERAGE($C$311:$V$311)</f>
        <v>20.13</v>
      </c>
      <c r="C311" s="2">
        <v>37.21</v>
      </c>
      <c r="D311" s="2">
        <v>4.08</v>
      </c>
      <c r="E311" s="2">
        <v>-21.86</v>
      </c>
      <c r="F311" s="2">
        <v>29.97</v>
      </c>
      <c r="G311" s="2">
        <v>-0.39</v>
      </c>
      <c r="H311" s="2">
        <v>28.71</v>
      </c>
      <c r="I311" s="2">
        <v>14.68</v>
      </c>
      <c r="J311" s="2">
        <v>12.33</v>
      </c>
      <c r="K311" s="2">
        <v>71.34</v>
      </c>
      <c r="L311" s="2">
        <v>10.53</v>
      </c>
      <c r="M311" s="2">
        <v>17.95</v>
      </c>
      <c r="N311" s="2">
        <v>29.34</v>
      </c>
      <c r="O311" s="2">
        <v>41.77</v>
      </c>
      <c r="P311" s="2">
        <v>18.559999999999999</v>
      </c>
      <c r="Q311" s="2">
        <v>14.6</v>
      </c>
      <c r="R311" s="2">
        <v>43.2</v>
      </c>
      <c r="S311" s="2">
        <v>18.64</v>
      </c>
      <c r="T311" s="2">
        <v>7</v>
      </c>
      <c r="U311" s="2">
        <v>8.32</v>
      </c>
      <c r="V311" s="2">
        <v>16.62</v>
      </c>
    </row>
    <row r="312" spans="1:22" x14ac:dyDescent="0.2">
      <c r="A312" t="s">
        <v>296</v>
      </c>
      <c r="B312" s="1">
        <f>AVERAGE($C$312:$V$312)</f>
        <v>10.1615</v>
      </c>
      <c r="C312" s="1">
        <v>15</v>
      </c>
      <c r="D312" s="1">
        <v>2.0499999999999998</v>
      </c>
      <c r="E312" s="1">
        <v>-5.04</v>
      </c>
      <c r="F312" s="1">
        <v>15.47</v>
      </c>
      <c r="G312" s="1">
        <v>-0.19</v>
      </c>
      <c r="H312" s="1">
        <v>10.89</v>
      </c>
      <c r="I312" s="1">
        <v>7.57</v>
      </c>
      <c r="J312" s="1">
        <v>4.3099999999999996</v>
      </c>
      <c r="K312" s="1">
        <v>53.72</v>
      </c>
      <c r="L312" s="1">
        <v>7.55</v>
      </c>
      <c r="M312" s="1">
        <v>5.29</v>
      </c>
      <c r="N312" s="1">
        <v>10.69</v>
      </c>
      <c r="O312" s="1">
        <v>18.510000000000002</v>
      </c>
      <c r="P312" s="1">
        <v>7.37</v>
      </c>
      <c r="Q312" s="1">
        <v>2.78</v>
      </c>
      <c r="R312" s="1">
        <v>28.61</v>
      </c>
      <c r="S312" s="1">
        <v>6.96</v>
      </c>
      <c r="T312" s="1">
        <v>2.59</v>
      </c>
      <c r="U312" s="1">
        <v>4.6500000000000004</v>
      </c>
      <c r="V312" s="1">
        <v>4.45</v>
      </c>
    </row>
    <row r="313" spans="1:22" x14ac:dyDescent="0.2">
      <c r="A313" t="s">
        <v>297</v>
      </c>
      <c r="B313" s="2">
        <f>AVERAGE($C$313:$V$313)</f>
        <v>192.20315789473685</v>
      </c>
      <c r="C313" s="2">
        <v>2105.89</v>
      </c>
      <c r="D313" s="2">
        <v>17.05</v>
      </c>
      <c r="E313" s="2">
        <v>8.92</v>
      </c>
      <c r="F313" s="2">
        <v>20.36</v>
      </c>
      <c r="G313" s="2">
        <v>-19.28</v>
      </c>
      <c r="H313" s="2">
        <v>35.24</v>
      </c>
      <c r="I313" s="2">
        <v>94.79</v>
      </c>
      <c r="J313" s="2">
        <v>31.14</v>
      </c>
      <c r="K313" s="2">
        <v>33.909999999999997</v>
      </c>
      <c r="L313" s="2">
        <v>1.1000000000000001</v>
      </c>
      <c r="M313" s="1"/>
      <c r="N313" s="2">
        <v>4.71</v>
      </c>
      <c r="O313" s="2">
        <v>12.01</v>
      </c>
      <c r="P313" s="2">
        <v>89.42</v>
      </c>
      <c r="Q313" s="2">
        <v>7.26</v>
      </c>
      <c r="R313" s="2">
        <v>16.66</v>
      </c>
      <c r="S313" s="2">
        <v>0.78</v>
      </c>
      <c r="T313" s="2">
        <v>3.6</v>
      </c>
      <c r="U313" s="2">
        <v>-0.1</v>
      </c>
      <c r="V313" s="2">
        <v>1188.4000000000001</v>
      </c>
    </row>
    <row r="314" spans="1:22" x14ac:dyDescent="0.2">
      <c r="A314" t="s">
        <v>298</v>
      </c>
      <c r="B314" s="2">
        <f>AVERAGE($C$314:$V$314)</f>
        <v>1.0630000000000002</v>
      </c>
      <c r="C314" s="2">
        <v>0.79</v>
      </c>
      <c r="D314" s="2">
        <v>8.2100000000000009</v>
      </c>
      <c r="E314" s="2">
        <v>-0.18</v>
      </c>
      <c r="F314" s="2">
        <v>0.53</v>
      </c>
      <c r="G314" s="2">
        <v>0.9</v>
      </c>
      <c r="H314" s="2">
        <v>0.48</v>
      </c>
      <c r="I314" s="2">
        <v>0.97</v>
      </c>
      <c r="J314" s="2">
        <v>2.94</v>
      </c>
      <c r="K314" s="2">
        <v>0.04</v>
      </c>
      <c r="L314" s="2">
        <v>1.41</v>
      </c>
      <c r="M314" s="2">
        <v>0.44</v>
      </c>
      <c r="N314" s="2">
        <v>0.4</v>
      </c>
      <c r="O314" s="2">
        <v>0.27</v>
      </c>
      <c r="P314" s="2">
        <v>0.18</v>
      </c>
      <c r="Q314" s="2">
        <v>0.26</v>
      </c>
      <c r="R314" s="2">
        <v>0.66</v>
      </c>
      <c r="S314" s="2">
        <v>0.36</v>
      </c>
      <c r="T314" s="2">
        <v>1.61</v>
      </c>
      <c r="U314" s="2">
        <v>0.82</v>
      </c>
      <c r="V314" s="2">
        <v>0.17</v>
      </c>
    </row>
    <row r="315" spans="1:22" x14ac:dyDescent="0.2">
      <c r="A315" t="s">
        <v>299</v>
      </c>
      <c r="B315" s="1">
        <f>AVERAGE($C$315:$V$315)</f>
        <v>790.14111111111106</v>
      </c>
      <c r="C315" s="1">
        <v>470.68</v>
      </c>
      <c r="D315" s="1">
        <v>-782.66</v>
      </c>
      <c r="E315" s="1">
        <v>-205.34</v>
      </c>
      <c r="F315" s="1">
        <v>1115.8499999999999</v>
      </c>
      <c r="G315" s="1"/>
      <c r="H315" s="1">
        <v>817.16</v>
      </c>
      <c r="I315" s="1">
        <v>40.659999999999997</v>
      </c>
      <c r="J315" s="1">
        <v>-1010.01</v>
      </c>
      <c r="K315" s="1">
        <v>5923.92</v>
      </c>
      <c r="L315" s="1">
        <v>-816.76</v>
      </c>
      <c r="M315" s="1">
        <v>4585.33</v>
      </c>
      <c r="N315" s="1">
        <v>525.58000000000004</v>
      </c>
      <c r="O315" s="1">
        <v>1248.3499999999999</v>
      </c>
      <c r="P315" s="1">
        <v>1347.29</v>
      </c>
      <c r="Q315" s="1">
        <v>102.16</v>
      </c>
      <c r="R315" s="1"/>
      <c r="S315" s="1">
        <v>1325.07</v>
      </c>
      <c r="T315" s="1">
        <v>-1050.76</v>
      </c>
      <c r="U315" s="1">
        <v>413.92</v>
      </c>
      <c r="V315" s="1">
        <v>172.1</v>
      </c>
    </row>
    <row r="316" spans="1:22" x14ac:dyDescent="0.2">
      <c r="A316" t="s">
        <v>300</v>
      </c>
      <c r="B316" s="2">
        <f>AVERAGE($C$316:$V$316)</f>
        <v>-7.7954999999999997</v>
      </c>
      <c r="C316" s="2">
        <v>1.69</v>
      </c>
      <c r="D316" s="2">
        <v>23.48</v>
      </c>
      <c r="E316" s="2">
        <v>-5.58</v>
      </c>
      <c r="F316" s="2">
        <v>2.34</v>
      </c>
      <c r="G316" s="2">
        <v>-255.73</v>
      </c>
      <c r="H316" s="2">
        <v>2.48</v>
      </c>
      <c r="I316" s="2">
        <v>5.81</v>
      </c>
      <c r="J316" s="2">
        <v>7.11</v>
      </c>
      <c r="K316" s="2">
        <v>0.4</v>
      </c>
      <c r="L316" s="2">
        <v>8.49</v>
      </c>
      <c r="M316" s="2">
        <v>4.57</v>
      </c>
      <c r="N316" s="2">
        <v>2.41</v>
      </c>
      <c r="O316" s="2">
        <v>1.39</v>
      </c>
      <c r="P316" s="2">
        <v>4.3899999999999997</v>
      </c>
      <c r="Q316" s="2">
        <v>5.85</v>
      </c>
      <c r="R316" s="2">
        <v>1.31</v>
      </c>
      <c r="S316" s="2">
        <v>4.3600000000000003</v>
      </c>
      <c r="T316" s="2">
        <v>13.29</v>
      </c>
      <c r="U316" s="2">
        <v>11.01</v>
      </c>
      <c r="V316" s="2">
        <v>5.0199999999999996</v>
      </c>
    </row>
    <row r="317" spans="1:22" x14ac:dyDescent="0.2">
      <c r="A317" t="s">
        <v>301</v>
      </c>
      <c r="B317" s="1">
        <f>AVERAGE($C$317:$V$317)</f>
        <v>69.731999999999999</v>
      </c>
      <c r="C317" s="1">
        <v>57.55</v>
      </c>
      <c r="D317" s="1">
        <v>95.9</v>
      </c>
      <c r="E317" s="1">
        <v>111.68</v>
      </c>
      <c r="F317" s="1">
        <v>66.989999999999995</v>
      </c>
      <c r="G317" s="1">
        <v>71.86</v>
      </c>
      <c r="H317" s="1">
        <v>70.72</v>
      </c>
      <c r="I317" s="1">
        <v>75.56</v>
      </c>
      <c r="J317" s="1">
        <v>87.15</v>
      </c>
      <c r="K317" s="1">
        <v>28.66</v>
      </c>
      <c r="L317" s="1">
        <v>60.7</v>
      </c>
      <c r="M317" s="1">
        <v>82.05</v>
      </c>
      <c r="N317" s="1">
        <v>69.13</v>
      </c>
      <c r="O317" s="1">
        <v>56.69</v>
      </c>
      <c r="P317" s="1">
        <v>77.650000000000006</v>
      </c>
      <c r="Q317" s="1">
        <v>78.760000000000005</v>
      </c>
      <c r="R317" s="1">
        <v>29.13</v>
      </c>
      <c r="S317" s="1">
        <v>81.05</v>
      </c>
      <c r="T317" s="1">
        <v>73.5</v>
      </c>
      <c r="U317" s="1">
        <v>36.76</v>
      </c>
      <c r="V317" s="1">
        <v>83.15</v>
      </c>
    </row>
    <row r="318" spans="1:22" x14ac:dyDescent="0.2">
      <c r="A318" t="s">
        <v>302</v>
      </c>
      <c r="B318" s="2">
        <f>AVERAGE($C$318:$V$318)</f>
        <v>10.138500000000001</v>
      </c>
      <c r="C318" s="2">
        <v>5.24</v>
      </c>
      <c r="D318" s="2">
        <v>0.01</v>
      </c>
      <c r="E318" s="2">
        <v>10.18</v>
      </c>
      <c r="F318" s="2">
        <v>3.04</v>
      </c>
      <c r="G318" s="2">
        <v>28.53</v>
      </c>
      <c r="H318" s="2">
        <v>0.57999999999999996</v>
      </c>
      <c r="I318" s="2">
        <v>9.76</v>
      </c>
      <c r="J318" s="2">
        <v>0.52</v>
      </c>
      <c r="K318" s="2">
        <v>0</v>
      </c>
      <c r="L318" s="2">
        <v>28.77</v>
      </c>
      <c r="M318" s="2">
        <v>0</v>
      </c>
      <c r="N318" s="2">
        <v>1.53</v>
      </c>
      <c r="O318" s="2">
        <v>1.55</v>
      </c>
      <c r="P318" s="2">
        <v>3.79</v>
      </c>
      <c r="Q318" s="2">
        <v>6.64</v>
      </c>
      <c r="R318" s="2">
        <v>27.68</v>
      </c>
      <c r="S318" s="2">
        <v>0.3</v>
      </c>
      <c r="T318" s="2">
        <v>19.5</v>
      </c>
      <c r="U318" s="2">
        <v>54.92</v>
      </c>
      <c r="V318" s="2">
        <v>0.23</v>
      </c>
    </row>
    <row r="323" spans="1:1" x14ac:dyDescent="0.2">
      <c r="A323" t="s">
        <v>306</v>
      </c>
    </row>
    <row r="324" spans="1:1" x14ac:dyDescent="0.2">
      <c r="A324" t="s">
        <v>307</v>
      </c>
    </row>
    <row r="325" spans="1:1" x14ac:dyDescent="0.2">
      <c r="A325" t="s">
        <v>303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7"/>
  <sheetViews>
    <sheetView topLeftCell="A247" workbookViewId="0">
      <selection activeCell="P55" sqref="P55"/>
    </sheetView>
  </sheetViews>
  <sheetFormatPr defaultRowHeight="12.75" x14ac:dyDescent="0.2"/>
  <cols>
    <col min="1" max="1" width="30.28515625" customWidth="1"/>
    <col min="2" max="2" width="41.140625" customWidth="1"/>
    <col min="3" max="3" width="26.85546875" customWidth="1"/>
    <col min="4" max="4" width="9.140625" customWidth="1"/>
    <col min="5" max="5" width="26" customWidth="1"/>
  </cols>
  <sheetData>
    <row r="1" spans="1:5" ht="16.5" thickTop="1" thickBot="1" x14ac:dyDescent="0.3">
      <c r="A1" s="22" t="s">
        <v>320</v>
      </c>
      <c r="B1" t="s">
        <v>316</v>
      </c>
      <c r="C1" t="s">
        <v>317</v>
      </c>
      <c r="E1" t="s">
        <v>318</v>
      </c>
    </row>
    <row r="2" spans="1:5" ht="13.5" thickTop="1" x14ac:dyDescent="0.2">
      <c r="A2" s="9" t="s">
        <v>19</v>
      </c>
      <c r="B2">
        <v>17.21</v>
      </c>
      <c r="C2">
        <f>B22</f>
        <v>12.940000000000001</v>
      </c>
      <c r="E2">
        <v>4788.8999999999996</v>
      </c>
    </row>
    <row r="3" spans="1:5" x14ac:dyDescent="0.2">
      <c r="A3" s="9" t="s">
        <v>1</v>
      </c>
      <c r="B3">
        <v>8.17</v>
      </c>
      <c r="C3">
        <f>C2</f>
        <v>12.940000000000001</v>
      </c>
      <c r="E3">
        <v>4776.3</v>
      </c>
    </row>
    <row r="4" spans="1:5" x14ac:dyDescent="0.2">
      <c r="A4" s="9" t="s">
        <v>15</v>
      </c>
      <c r="B4">
        <v>17.84</v>
      </c>
      <c r="C4">
        <f t="shared" ref="C4:C21" si="0">C3</f>
        <v>12.940000000000001</v>
      </c>
      <c r="E4">
        <v>7820.7</v>
      </c>
    </row>
    <row r="5" spans="1:5" x14ac:dyDescent="0.2">
      <c r="A5" s="9" t="s">
        <v>5</v>
      </c>
      <c r="B5">
        <v>14.95</v>
      </c>
      <c r="C5">
        <f t="shared" si="0"/>
        <v>12.940000000000001</v>
      </c>
      <c r="E5">
        <v>5332.8</v>
      </c>
    </row>
    <row r="6" spans="1:5" x14ac:dyDescent="0.2">
      <c r="A6" s="9" t="s">
        <v>13</v>
      </c>
      <c r="B6">
        <v>5.7</v>
      </c>
      <c r="C6">
        <f t="shared" si="0"/>
        <v>12.940000000000001</v>
      </c>
      <c r="E6">
        <v>76169.100000000006</v>
      </c>
    </row>
    <row r="7" spans="1:5" x14ac:dyDescent="0.2">
      <c r="A7" s="9" t="s">
        <v>16</v>
      </c>
      <c r="B7">
        <v>7.79</v>
      </c>
      <c r="C7">
        <f t="shared" si="0"/>
        <v>12.940000000000001</v>
      </c>
      <c r="E7">
        <v>19535.7</v>
      </c>
    </row>
    <row r="8" spans="1:5" x14ac:dyDescent="0.2">
      <c r="A8" s="9" t="s">
        <v>2</v>
      </c>
      <c r="B8">
        <v>15.93</v>
      </c>
      <c r="C8">
        <f t="shared" si="0"/>
        <v>12.940000000000001</v>
      </c>
      <c r="E8">
        <v>28483.4</v>
      </c>
    </row>
    <row r="9" spans="1:5" x14ac:dyDescent="0.2">
      <c r="A9" s="9" t="s">
        <v>8</v>
      </c>
      <c r="B9">
        <v>13.31</v>
      </c>
      <c r="C9">
        <f t="shared" si="0"/>
        <v>12.940000000000001</v>
      </c>
      <c r="E9">
        <v>53906.6</v>
      </c>
    </row>
    <row r="10" spans="1:5" x14ac:dyDescent="0.2">
      <c r="A10" s="9" t="s">
        <v>12</v>
      </c>
      <c r="B10">
        <v>17.510000000000002</v>
      </c>
      <c r="C10">
        <f t="shared" si="0"/>
        <v>12.940000000000001</v>
      </c>
      <c r="E10">
        <v>46768.2</v>
      </c>
    </row>
    <row r="11" spans="1:5" x14ac:dyDescent="0.2">
      <c r="A11" s="9" t="s">
        <v>18</v>
      </c>
      <c r="B11">
        <v>11.96</v>
      </c>
      <c r="C11">
        <f t="shared" si="0"/>
        <v>12.940000000000001</v>
      </c>
      <c r="E11">
        <v>14002.9</v>
      </c>
    </row>
    <row r="12" spans="1:5" x14ac:dyDescent="0.2">
      <c r="A12" s="9" t="s">
        <v>3</v>
      </c>
      <c r="B12">
        <v>10.26</v>
      </c>
      <c r="C12">
        <f t="shared" si="0"/>
        <v>12.940000000000001</v>
      </c>
      <c r="E12">
        <v>228616.3</v>
      </c>
    </row>
    <row r="13" spans="1:5" x14ac:dyDescent="0.2">
      <c r="A13" s="9" t="s">
        <v>9</v>
      </c>
      <c r="B13">
        <v>3.94</v>
      </c>
      <c r="C13">
        <f t="shared" si="0"/>
        <v>12.940000000000001</v>
      </c>
      <c r="E13">
        <v>34021.1</v>
      </c>
    </row>
    <row r="14" spans="1:5" x14ac:dyDescent="0.2">
      <c r="A14" s="9" t="s">
        <v>4</v>
      </c>
      <c r="B14">
        <v>7.08</v>
      </c>
      <c r="C14">
        <f t="shared" si="0"/>
        <v>12.940000000000001</v>
      </c>
      <c r="E14">
        <v>5833.1</v>
      </c>
    </row>
    <row r="15" spans="1:5" x14ac:dyDescent="0.2">
      <c r="A15" s="9" t="s">
        <v>11</v>
      </c>
      <c r="B15">
        <v>10.27</v>
      </c>
      <c r="C15">
        <f t="shared" si="0"/>
        <v>12.940000000000001</v>
      </c>
      <c r="E15">
        <v>2231.6</v>
      </c>
    </row>
    <row r="16" spans="1:5" x14ac:dyDescent="0.2">
      <c r="A16" s="9" t="s">
        <v>10</v>
      </c>
      <c r="B16">
        <v>26.46</v>
      </c>
      <c r="C16">
        <f t="shared" si="0"/>
        <v>12.940000000000001</v>
      </c>
      <c r="E16">
        <v>9723.7000000000007</v>
      </c>
    </row>
    <row r="17" spans="1:13" x14ac:dyDescent="0.2">
      <c r="A17" s="9" t="s">
        <v>6</v>
      </c>
      <c r="B17">
        <v>20.39</v>
      </c>
      <c r="C17">
        <f t="shared" si="0"/>
        <v>12.940000000000001</v>
      </c>
      <c r="E17">
        <v>102858.3</v>
      </c>
    </row>
    <row r="18" spans="1:13" x14ac:dyDescent="0.2">
      <c r="A18" s="9" t="s">
        <v>0</v>
      </c>
      <c r="B18">
        <v>27.1</v>
      </c>
      <c r="C18">
        <f t="shared" si="0"/>
        <v>12.940000000000001</v>
      </c>
      <c r="E18">
        <v>123492.5</v>
      </c>
    </row>
    <row r="19" spans="1:13" x14ac:dyDescent="0.2">
      <c r="A19" s="9" t="s">
        <v>14</v>
      </c>
      <c r="B19">
        <v>8.1300000000000008</v>
      </c>
      <c r="C19">
        <f t="shared" si="0"/>
        <v>12.940000000000001</v>
      </c>
      <c r="E19">
        <v>1683.3</v>
      </c>
    </row>
    <row r="20" spans="1:13" x14ac:dyDescent="0.2">
      <c r="A20" s="9" t="s">
        <v>7</v>
      </c>
      <c r="B20">
        <v>8.61</v>
      </c>
      <c r="C20">
        <f t="shared" si="0"/>
        <v>12.940000000000001</v>
      </c>
      <c r="E20">
        <v>9616.7999999999993</v>
      </c>
    </row>
    <row r="21" spans="1:13" x14ac:dyDescent="0.2">
      <c r="A21" s="9" t="s">
        <v>17</v>
      </c>
      <c r="B21">
        <v>6.19</v>
      </c>
      <c r="C21">
        <f t="shared" si="0"/>
        <v>12.940000000000001</v>
      </c>
      <c r="E21">
        <v>12909</v>
      </c>
    </row>
    <row r="22" spans="1:13" x14ac:dyDescent="0.2">
      <c r="A22" s="9" t="s">
        <v>319</v>
      </c>
      <c r="B22">
        <f>AVERAGE(B2:B21)</f>
        <v>12.940000000000001</v>
      </c>
      <c r="E22">
        <v>792570.3</v>
      </c>
    </row>
    <row r="24" spans="1:13" ht="13.5" thickBot="1" x14ac:dyDescent="0.25"/>
    <row r="25" spans="1:13" ht="16.5" thickTop="1" thickBot="1" x14ac:dyDescent="0.3">
      <c r="A25" s="22"/>
      <c r="B25">
        <v>2008</v>
      </c>
      <c r="C25">
        <v>2009</v>
      </c>
      <c r="D25">
        <v>2010</v>
      </c>
      <c r="E25">
        <v>2011</v>
      </c>
      <c r="F25">
        <v>2012</v>
      </c>
      <c r="G25">
        <v>2013</v>
      </c>
      <c r="H25">
        <v>2014</v>
      </c>
      <c r="I25">
        <v>2015</v>
      </c>
      <c r="J25">
        <v>2016</v>
      </c>
      <c r="K25">
        <v>2017</v>
      </c>
    </row>
    <row r="26" spans="1:13" ht="13.5" thickTop="1" x14ac:dyDescent="0.2">
      <c r="A26" t="s">
        <v>19</v>
      </c>
      <c r="B26">
        <v>125</v>
      </c>
      <c r="C26">
        <v>233</v>
      </c>
      <c r="D26">
        <v>505</v>
      </c>
      <c r="E26">
        <v>471</v>
      </c>
      <c r="F26" s="5">
        <v>1835</v>
      </c>
      <c r="G26" s="5">
        <v>3486</v>
      </c>
      <c r="H26" s="5">
        <v>3661</v>
      </c>
      <c r="I26" s="5">
        <v>9015</v>
      </c>
      <c r="J26" s="5">
        <v>10759</v>
      </c>
      <c r="K26" s="5">
        <v>17799</v>
      </c>
      <c r="L26">
        <f>AVERAGE(B26:K26)</f>
        <v>4788.8999999999996</v>
      </c>
      <c r="M26">
        <f>L47</f>
        <v>39628.514999999999</v>
      </c>
    </row>
    <row r="27" spans="1:13" x14ac:dyDescent="0.2">
      <c r="A27" t="s">
        <v>1</v>
      </c>
      <c r="B27">
        <v>10</v>
      </c>
      <c r="C27" s="5">
        <v>4550</v>
      </c>
      <c r="D27" s="5">
        <v>9803</v>
      </c>
      <c r="E27" s="5">
        <v>4662</v>
      </c>
      <c r="F27" s="5">
        <v>-6411</v>
      </c>
      <c r="G27" s="5">
        <v>-27960</v>
      </c>
      <c r="H27" s="5">
        <v>12314</v>
      </c>
      <c r="I27" s="5">
        <v>15659</v>
      </c>
      <c r="J27" s="5">
        <v>17748</v>
      </c>
      <c r="K27" s="5">
        <v>17388</v>
      </c>
      <c r="L27">
        <f t="shared" ref="L27:L45" si="1">AVERAGE(B27:K27)</f>
        <v>4776.3</v>
      </c>
      <c r="M27">
        <f>M26</f>
        <v>39628.514999999999</v>
      </c>
    </row>
    <row r="28" spans="1:13" x14ac:dyDescent="0.2">
      <c r="A28" t="s">
        <v>15</v>
      </c>
      <c r="B28">
        <v>209</v>
      </c>
      <c r="C28" s="5">
        <v>1033</v>
      </c>
      <c r="D28">
        <v>797</v>
      </c>
      <c r="E28" s="5">
        <v>5581</v>
      </c>
      <c r="F28" s="5">
        <v>3530</v>
      </c>
      <c r="G28" s="5">
        <v>4185</v>
      </c>
      <c r="H28" s="5">
        <v>8977</v>
      </c>
      <c r="I28" s="5">
        <v>14571</v>
      </c>
      <c r="J28" s="5">
        <v>20009</v>
      </c>
      <c r="K28" s="5">
        <v>19315</v>
      </c>
      <c r="L28">
        <f t="shared" si="1"/>
        <v>7820.7</v>
      </c>
      <c r="M28">
        <f t="shared" ref="M28:M45" si="2">M27</f>
        <v>39628.514999999999</v>
      </c>
    </row>
    <row r="29" spans="1:13" x14ac:dyDescent="0.2">
      <c r="A29" t="s">
        <v>5</v>
      </c>
      <c r="B29" s="5">
        <v>3777</v>
      </c>
      <c r="C29" s="5">
        <v>7773</v>
      </c>
      <c r="D29" s="5">
        <v>6866</v>
      </c>
      <c r="E29" s="5">
        <v>4988</v>
      </c>
      <c r="F29" s="5">
        <v>6803</v>
      </c>
      <c r="G29" s="5">
        <v>6400</v>
      </c>
      <c r="H29" s="5">
        <v>7258</v>
      </c>
      <c r="I29" s="5">
        <v>6545</v>
      </c>
      <c r="J29" s="5">
        <v>1706</v>
      </c>
      <c r="K29" s="5">
        <v>1212</v>
      </c>
      <c r="L29">
        <f t="shared" si="1"/>
        <v>5332.8</v>
      </c>
      <c r="M29">
        <f t="shared" si="2"/>
        <v>39628.514999999999</v>
      </c>
    </row>
    <row r="30" spans="1:13" x14ac:dyDescent="0.2">
      <c r="A30" t="s">
        <v>13</v>
      </c>
      <c r="B30" s="5">
        <v>253749</v>
      </c>
      <c r="C30" s="5">
        <v>215973</v>
      </c>
      <c r="D30" s="5">
        <v>165841</v>
      </c>
      <c r="E30" s="5">
        <v>161081</v>
      </c>
      <c r="F30" s="5">
        <v>66744</v>
      </c>
      <c r="G30" s="5">
        <v>-36204</v>
      </c>
      <c r="H30" s="5">
        <v>-134342</v>
      </c>
      <c r="I30" s="5">
        <v>35411</v>
      </c>
      <c r="J30" s="5">
        <v>-52012</v>
      </c>
      <c r="K30" s="5">
        <v>85450</v>
      </c>
      <c r="L30">
        <f t="shared" si="1"/>
        <v>76169.100000000006</v>
      </c>
      <c r="M30">
        <f t="shared" si="2"/>
        <v>39628.514999999999</v>
      </c>
    </row>
    <row r="31" spans="1:13" x14ac:dyDescent="0.2">
      <c r="A31" t="s">
        <v>16</v>
      </c>
      <c r="B31" s="5">
        <v>19524</v>
      </c>
      <c r="C31" s="5">
        <v>11654</v>
      </c>
      <c r="D31" s="5">
        <v>29098</v>
      </c>
      <c r="E31" s="5">
        <v>16047</v>
      </c>
      <c r="F31" s="5">
        <v>54999</v>
      </c>
      <c r="G31" s="5">
        <v>-187384</v>
      </c>
      <c r="H31" s="5">
        <v>11477</v>
      </c>
      <c r="I31" s="5">
        <v>68217</v>
      </c>
      <c r="J31" s="5">
        <v>88083</v>
      </c>
      <c r="K31" s="5">
        <v>83642</v>
      </c>
      <c r="L31">
        <f t="shared" si="1"/>
        <v>19535.7</v>
      </c>
      <c r="M31">
        <f t="shared" si="2"/>
        <v>39628.514999999999</v>
      </c>
    </row>
    <row r="32" spans="1:13" x14ac:dyDescent="0.2">
      <c r="A32" t="s">
        <v>2</v>
      </c>
      <c r="B32" s="5">
        <v>12717</v>
      </c>
      <c r="C32" s="5">
        <v>11492</v>
      </c>
      <c r="D32" s="5">
        <v>20391</v>
      </c>
      <c r="E32" s="5">
        <v>30600</v>
      </c>
      <c r="F32" s="5">
        <v>28638</v>
      </c>
      <c r="G32" s="5">
        <v>30322</v>
      </c>
      <c r="H32" s="5">
        <v>35227</v>
      </c>
      <c r="I32" s="5">
        <v>36665</v>
      </c>
      <c r="J32" s="5">
        <v>39336</v>
      </c>
      <c r="K32" s="5">
        <v>39446</v>
      </c>
      <c r="L32">
        <f t="shared" si="1"/>
        <v>28483.4</v>
      </c>
      <c r="M32">
        <f t="shared" si="2"/>
        <v>39628.514999999999</v>
      </c>
    </row>
    <row r="33" spans="1:13" x14ac:dyDescent="0.2">
      <c r="A33" t="s">
        <v>8</v>
      </c>
      <c r="B33" s="5">
        <v>73462</v>
      </c>
      <c r="C33" s="5">
        <v>112996</v>
      </c>
      <c r="D33" s="5">
        <v>77531</v>
      </c>
      <c r="E33" s="5">
        <v>54600</v>
      </c>
      <c r="F33" s="5">
        <v>45497</v>
      </c>
      <c r="G33" s="5">
        <v>91484</v>
      </c>
      <c r="H33" s="5">
        <v>89494</v>
      </c>
      <c r="I33" s="5">
        <v>9610</v>
      </c>
      <c r="J33" s="5">
        <v>-21258</v>
      </c>
      <c r="K33" s="5">
        <v>5650</v>
      </c>
      <c r="L33">
        <f t="shared" si="1"/>
        <v>53906.6</v>
      </c>
      <c r="M33">
        <f t="shared" si="2"/>
        <v>39628.514999999999</v>
      </c>
    </row>
    <row r="34" spans="1:13" x14ac:dyDescent="0.2">
      <c r="A34" t="s">
        <v>12</v>
      </c>
      <c r="B34" s="5">
        <v>30505</v>
      </c>
      <c r="C34" s="5">
        <v>51949</v>
      </c>
      <c r="D34" s="5">
        <v>45638</v>
      </c>
      <c r="E34" s="5">
        <v>57467</v>
      </c>
      <c r="F34" s="5">
        <v>49043</v>
      </c>
      <c r="G34" s="5">
        <v>54539</v>
      </c>
      <c r="H34" s="5">
        <v>43271</v>
      </c>
      <c r="I34" s="5">
        <v>29261</v>
      </c>
      <c r="J34" s="5">
        <v>59948</v>
      </c>
      <c r="K34" s="5">
        <v>46061</v>
      </c>
      <c r="L34">
        <f t="shared" si="1"/>
        <v>46768.2</v>
      </c>
      <c r="M34">
        <f t="shared" si="2"/>
        <v>39628.514999999999</v>
      </c>
    </row>
    <row r="35" spans="1:13" x14ac:dyDescent="0.2">
      <c r="A35" t="s">
        <v>18</v>
      </c>
      <c r="B35" s="5">
        <v>7656</v>
      </c>
      <c r="C35" s="5">
        <v>12608</v>
      </c>
      <c r="D35" s="5">
        <v>9399</v>
      </c>
      <c r="E35" s="5">
        <v>15591</v>
      </c>
      <c r="F35" s="5">
        <v>25248</v>
      </c>
      <c r="G35" s="5">
        <v>23957</v>
      </c>
      <c r="H35" s="5">
        <v>21745</v>
      </c>
      <c r="I35" s="5">
        <v>11218</v>
      </c>
      <c r="J35" s="5">
        <v>14178</v>
      </c>
      <c r="K35" s="5">
        <v>-1571</v>
      </c>
      <c r="L35">
        <f t="shared" si="1"/>
        <v>14002.9</v>
      </c>
      <c r="M35">
        <f t="shared" si="2"/>
        <v>39628.514999999999</v>
      </c>
    </row>
    <row r="36" spans="1:13" x14ac:dyDescent="0.2">
      <c r="A36" t="s">
        <v>3</v>
      </c>
      <c r="B36" s="5">
        <v>203432</v>
      </c>
      <c r="C36" s="5">
        <v>272261</v>
      </c>
      <c r="D36" s="5">
        <v>342572</v>
      </c>
      <c r="E36" s="5">
        <v>128537</v>
      </c>
      <c r="F36" s="5">
        <v>160196</v>
      </c>
      <c r="G36" s="5">
        <v>227455</v>
      </c>
      <c r="H36" s="5">
        <v>180775</v>
      </c>
      <c r="I36" s="5">
        <v>265796</v>
      </c>
      <c r="J36" s="5">
        <v>255308</v>
      </c>
      <c r="K36" s="5">
        <v>249831</v>
      </c>
      <c r="L36">
        <f t="shared" si="1"/>
        <v>228616.3</v>
      </c>
      <c r="M36">
        <f t="shared" si="2"/>
        <v>39628.514999999999</v>
      </c>
    </row>
    <row r="37" spans="1:13" x14ac:dyDescent="0.2">
      <c r="A37" t="s">
        <v>9</v>
      </c>
      <c r="B37" s="5">
        <v>18625</v>
      </c>
      <c r="C37" s="5">
        <v>47704</v>
      </c>
      <c r="D37" s="5">
        <v>73027</v>
      </c>
      <c r="E37" s="5">
        <v>-4328</v>
      </c>
      <c r="F37" s="5">
        <v>-1579</v>
      </c>
      <c r="G37" s="5">
        <v>-24978</v>
      </c>
      <c r="H37">
        <v>-135</v>
      </c>
      <c r="I37" s="5">
        <v>-13572</v>
      </c>
      <c r="J37" s="5">
        <v>168412</v>
      </c>
      <c r="K37" s="5">
        <v>77035</v>
      </c>
      <c r="L37">
        <f t="shared" si="1"/>
        <v>34021.1</v>
      </c>
      <c r="M37">
        <f t="shared" si="2"/>
        <v>39628.514999999999</v>
      </c>
    </row>
    <row r="38" spans="1:13" x14ac:dyDescent="0.2">
      <c r="A38" t="s">
        <v>4</v>
      </c>
      <c r="B38" s="5">
        <v>12034</v>
      </c>
      <c r="C38" s="5">
        <v>6736</v>
      </c>
      <c r="D38" s="5">
        <v>16027</v>
      </c>
      <c r="E38" s="5">
        <v>27762</v>
      </c>
      <c r="F38" s="5">
        <v>31523</v>
      </c>
      <c r="G38" s="5">
        <v>3038</v>
      </c>
      <c r="H38" s="5">
        <v>-3008</v>
      </c>
      <c r="I38" s="5">
        <v>-4196</v>
      </c>
      <c r="J38" s="5">
        <v>10717</v>
      </c>
      <c r="K38" s="5">
        <v>-42302</v>
      </c>
      <c r="L38">
        <f t="shared" si="1"/>
        <v>5833.1</v>
      </c>
      <c r="M38">
        <f t="shared" si="2"/>
        <v>39628.514999999999</v>
      </c>
    </row>
    <row r="39" spans="1:13" x14ac:dyDescent="0.2">
      <c r="A39" t="s">
        <v>11</v>
      </c>
      <c r="B39" s="5">
        <v>4042</v>
      </c>
      <c r="C39" s="5">
        <v>3458</v>
      </c>
      <c r="D39" s="5">
        <v>4924</v>
      </c>
      <c r="E39" s="5">
        <v>1168</v>
      </c>
      <c r="F39" s="5">
        <v>-1151</v>
      </c>
      <c r="G39" s="5">
        <v>-1558</v>
      </c>
      <c r="H39" s="5">
        <v>3845</v>
      </c>
      <c r="I39" s="5">
        <v>4058</v>
      </c>
      <c r="J39" s="5">
        <v>2457</v>
      </c>
      <c r="K39" s="5">
        <v>1073</v>
      </c>
      <c r="L39">
        <f t="shared" si="1"/>
        <v>2231.6</v>
      </c>
      <c r="M39">
        <f t="shared" si="2"/>
        <v>39628.514999999999</v>
      </c>
    </row>
    <row r="40" spans="1:13" x14ac:dyDescent="0.2">
      <c r="A40" t="s">
        <v>10</v>
      </c>
      <c r="B40" s="5">
        <v>8470</v>
      </c>
      <c r="C40" s="5">
        <v>8745</v>
      </c>
      <c r="D40" s="5">
        <v>9733</v>
      </c>
      <c r="E40" s="5">
        <v>10697</v>
      </c>
      <c r="F40" s="5">
        <v>10488</v>
      </c>
      <c r="G40" s="5">
        <v>10950</v>
      </c>
      <c r="H40" s="5">
        <v>11987</v>
      </c>
      <c r="I40" s="5">
        <v>10748</v>
      </c>
      <c r="J40" s="5">
        <v>8269</v>
      </c>
      <c r="K40" s="5">
        <v>7150</v>
      </c>
      <c r="L40">
        <f t="shared" si="1"/>
        <v>9723.7000000000007</v>
      </c>
      <c r="M40">
        <f t="shared" si="2"/>
        <v>39628.514999999999</v>
      </c>
    </row>
    <row r="41" spans="1:13" x14ac:dyDescent="0.2">
      <c r="A41" t="s">
        <v>6</v>
      </c>
      <c r="B41" s="5">
        <v>159293</v>
      </c>
      <c r="C41" s="5">
        <v>103865</v>
      </c>
      <c r="D41" s="5">
        <v>112657</v>
      </c>
      <c r="E41" s="5">
        <v>102594</v>
      </c>
      <c r="F41" s="5">
        <v>85079</v>
      </c>
      <c r="G41" s="5">
        <v>80807</v>
      </c>
      <c r="H41" s="5">
        <v>91393</v>
      </c>
      <c r="I41" s="5">
        <v>90666</v>
      </c>
      <c r="J41" s="5">
        <v>94999</v>
      </c>
      <c r="K41" s="5">
        <v>107230</v>
      </c>
      <c r="L41">
        <f t="shared" si="1"/>
        <v>102858.3</v>
      </c>
      <c r="M41">
        <f t="shared" si="2"/>
        <v>39628.514999999999</v>
      </c>
    </row>
    <row r="42" spans="1:13" x14ac:dyDescent="0.2">
      <c r="A42" t="s">
        <v>0</v>
      </c>
      <c r="B42" s="5">
        <v>109786</v>
      </c>
      <c r="C42" s="5">
        <v>109511</v>
      </c>
      <c r="D42" s="5">
        <v>104763</v>
      </c>
      <c r="E42" s="5">
        <v>139932</v>
      </c>
      <c r="F42" s="5">
        <v>128614</v>
      </c>
      <c r="G42" s="5">
        <v>143609</v>
      </c>
      <c r="H42" s="5">
        <v>143685</v>
      </c>
      <c r="I42" s="5">
        <v>135542</v>
      </c>
      <c r="J42" s="5">
        <v>130621</v>
      </c>
      <c r="K42" s="5">
        <v>88862</v>
      </c>
      <c r="L42">
        <f t="shared" si="1"/>
        <v>123492.5</v>
      </c>
      <c r="M42">
        <f t="shared" si="2"/>
        <v>39628.514999999999</v>
      </c>
    </row>
    <row r="43" spans="1:13" x14ac:dyDescent="0.2">
      <c r="A43" t="s">
        <v>14</v>
      </c>
      <c r="B43" s="5">
        <v>3608</v>
      </c>
      <c r="C43" s="5">
        <v>1726</v>
      </c>
      <c r="D43" s="5">
        <v>8276</v>
      </c>
      <c r="E43" s="5">
        <v>-1475</v>
      </c>
      <c r="F43" s="5">
        <v>1772</v>
      </c>
      <c r="G43" s="5">
        <v>-1524</v>
      </c>
      <c r="H43" s="5">
        <v>2132</v>
      </c>
      <c r="I43" s="5">
        <v>-2704</v>
      </c>
      <c r="J43" s="5">
        <v>2505</v>
      </c>
      <c r="K43" s="5">
        <v>2517</v>
      </c>
      <c r="L43">
        <f t="shared" si="1"/>
        <v>1683.3</v>
      </c>
      <c r="M43">
        <f t="shared" si="2"/>
        <v>39628.514999999999</v>
      </c>
    </row>
    <row r="44" spans="1:13" x14ac:dyDescent="0.2">
      <c r="A44" t="s">
        <v>7</v>
      </c>
      <c r="B44" s="5">
        <v>11885</v>
      </c>
      <c r="C44" s="5">
        <v>9992</v>
      </c>
      <c r="D44" s="5">
        <v>12805</v>
      </c>
      <c r="E44" s="5">
        <v>10104</v>
      </c>
      <c r="F44">
        <v>352</v>
      </c>
      <c r="G44" s="5">
        <v>1780</v>
      </c>
      <c r="H44" s="5">
        <v>1049</v>
      </c>
      <c r="I44" s="5">
        <v>2178</v>
      </c>
      <c r="J44" s="5">
        <v>28285</v>
      </c>
      <c r="K44" s="5">
        <v>17738</v>
      </c>
      <c r="L44">
        <f t="shared" si="1"/>
        <v>9616.7999999999993</v>
      </c>
      <c r="M44">
        <f t="shared" si="2"/>
        <v>39628.514999999999</v>
      </c>
    </row>
    <row r="45" spans="1:13" x14ac:dyDescent="0.2">
      <c r="A45" t="s">
        <v>17</v>
      </c>
      <c r="B45" s="5">
        <v>-2614</v>
      </c>
      <c r="C45" s="5">
        <v>10084</v>
      </c>
      <c r="D45" s="5">
        <v>-3187</v>
      </c>
      <c r="E45" s="5">
        <v>3130</v>
      </c>
      <c r="F45" s="5">
        <v>11710</v>
      </c>
      <c r="G45" s="5">
        <v>19873</v>
      </c>
      <c r="H45" s="5">
        <v>35413</v>
      </c>
      <c r="I45" s="5">
        <v>21047</v>
      </c>
      <c r="J45" s="5">
        <v>-4820</v>
      </c>
      <c r="K45" s="5">
        <v>38454</v>
      </c>
      <c r="L45">
        <f t="shared" si="1"/>
        <v>12909</v>
      </c>
      <c r="M45">
        <f t="shared" si="2"/>
        <v>39628.514999999999</v>
      </c>
    </row>
    <row r="47" spans="1:13" x14ac:dyDescent="0.2">
      <c r="A47" t="s">
        <v>321</v>
      </c>
      <c r="B47">
        <f>SUM(B25:B46)</f>
        <v>932303</v>
      </c>
      <c r="C47">
        <f t="shared" ref="C47:K47" si="3">SUM(C25:C46)</f>
        <v>1006352</v>
      </c>
      <c r="D47">
        <f t="shared" si="3"/>
        <v>1049476</v>
      </c>
      <c r="E47">
        <f t="shared" si="3"/>
        <v>771220</v>
      </c>
      <c r="F47">
        <f t="shared" si="3"/>
        <v>704942</v>
      </c>
      <c r="G47">
        <f t="shared" si="3"/>
        <v>424290</v>
      </c>
      <c r="H47">
        <f t="shared" si="3"/>
        <v>568232</v>
      </c>
      <c r="I47">
        <f t="shared" si="3"/>
        <v>747750</v>
      </c>
      <c r="J47">
        <f t="shared" si="3"/>
        <v>877266</v>
      </c>
      <c r="K47">
        <f t="shared" si="3"/>
        <v>863997</v>
      </c>
      <c r="L47">
        <f>AVERAGE(L26:L45)</f>
        <v>39628.514999999999</v>
      </c>
    </row>
    <row r="48" spans="1:13" x14ac:dyDescent="0.2">
      <c r="A48" t="s">
        <v>322</v>
      </c>
      <c r="B48">
        <f>AVERAGE(B26:B45)</f>
        <v>46514.75</v>
      </c>
      <c r="C48">
        <f>AVERAGE(C26:C45)</f>
        <v>50217.15</v>
      </c>
      <c r="D48">
        <f t="shared" ref="D48:K48" si="4">AVERAGE(D26:D45)</f>
        <v>52373.3</v>
      </c>
      <c r="E48">
        <f t="shared" si="4"/>
        <v>38460.449999999997</v>
      </c>
      <c r="F48">
        <f t="shared" si="4"/>
        <v>35146.5</v>
      </c>
      <c r="G48">
        <f t="shared" si="4"/>
        <v>21113.85</v>
      </c>
      <c r="H48">
        <f t="shared" si="4"/>
        <v>28310.9</v>
      </c>
      <c r="I48">
        <f t="shared" si="4"/>
        <v>37286.75</v>
      </c>
      <c r="J48">
        <f t="shared" si="4"/>
        <v>43762.5</v>
      </c>
      <c r="K48">
        <f t="shared" si="4"/>
        <v>43099</v>
      </c>
    </row>
    <row r="49" spans="1:13" x14ac:dyDescent="0.2">
      <c r="A49" t="s">
        <v>323</v>
      </c>
      <c r="B49">
        <f>STDEV(B26:B45)</f>
        <v>75258.109845821862</v>
      </c>
      <c r="C49">
        <f t="shared" ref="C49:K49" si="5">STDEV(C26:C45)</f>
        <v>76676.219080985364</v>
      </c>
      <c r="D49">
        <f t="shared" si="5"/>
        <v>82464.247630556143</v>
      </c>
      <c r="E49">
        <f t="shared" si="5"/>
        <v>52218.708624072555</v>
      </c>
      <c r="F49">
        <f t="shared" si="5"/>
        <v>45595.92601203244</v>
      </c>
      <c r="G49">
        <f t="shared" si="5"/>
        <v>79882.200842882594</v>
      </c>
      <c r="H49">
        <f t="shared" si="5"/>
        <v>63721.401483662499</v>
      </c>
      <c r="I49">
        <f t="shared" si="5"/>
        <v>64534.816369782748</v>
      </c>
      <c r="J49">
        <f t="shared" si="5"/>
        <v>72343.843828221521</v>
      </c>
      <c r="K49">
        <f t="shared" si="5"/>
        <v>62086.08274764457</v>
      </c>
    </row>
    <row r="50" spans="1:13" x14ac:dyDescent="0.2">
      <c r="A50" t="s">
        <v>324</v>
      </c>
      <c r="B50">
        <f>MAX(B26:B45)</f>
        <v>253749</v>
      </c>
      <c r="C50">
        <f t="shared" ref="C50:K50" si="6">MAX(C26:C45)</f>
        <v>272261</v>
      </c>
      <c r="D50">
        <f t="shared" si="6"/>
        <v>342572</v>
      </c>
      <c r="E50">
        <f t="shared" si="6"/>
        <v>161081</v>
      </c>
      <c r="F50">
        <f t="shared" si="6"/>
        <v>160196</v>
      </c>
      <c r="G50">
        <f t="shared" si="6"/>
        <v>227455</v>
      </c>
      <c r="H50">
        <f t="shared" si="6"/>
        <v>180775</v>
      </c>
      <c r="I50">
        <f t="shared" si="6"/>
        <v>265796</v>
      </c>
      <c r="J50">
        <f t="shared" si="6"/>
        <v>255308</v>
      </c>
      <c r="K50">
        <f t="shared" si="6"/>
        <v>249831</v>
      </c>
    </row>
    <row r="51" spans="1:13" x14ac:dyDescent="0.2">
      <c r="A51" t="s">
        <v>325</v>
      </c>
      <c r="B51">
        <f>MIN(B26:B45)</f>
        <v>-2614</v>
      </c>
      <c r="C51">
        <f t="shared" ref="C51:K51" si="7">MIN(C26:C45)</f>
        <v>233</v>
      </c>
      <c r="D51">
        <f t="shared" si="7"/>
        <v>-3187</v>
      </c>
      <c r="E51">
        <f t="shared" si="7"/>
        <v>-4328</v>
      </c>
      <c r="F51">
        <f t="shared" si="7"/>
        <v>-6411</v>
      </c>
      <c r="G51">
        <f t="shared" si="7"/>
        <v>-187384</v>
      </c>
      <c r="H51">
        <f t="shared" si="7"/>
        <v>-134342</v>
      </c>
      <c r="I51">
        <f t="shared" si="7"/>
        <v>-13572</v>
      </c>
      <c r="J51">
        <f t="shared" si="7"/>
        <v>-52012</v>
      </c>
      <c r="K51">
        <f t="shared" si="7"/>
        <v>-42302</v>
      </c>
    </row>
    <row r="52" spans="1:13" x14ac:dyDescent="0.2">
      <c r="B52">
        <v>2008</v>
      </c>
      <c r="C52">
        <v>2009</v>
      </c>
      <c r="D52">
        <v>2010</v>
      </c>
      <c r="E52">
        <v>2011</v>
      </c>
      <c r="F52">
        <v>2012</v>
      </c>
      <c r="G52">
        <v>2013</v>
      </c>
      <c r="H52">
        <v>2014</v>
      </c>
      <c r="I52">
        <v>2015</v>
      </c>
      <c r="J52">
        <v>2016</v>
      </c>
      <c r="K52">
        <v>2017</v>
      </c>
    </row>
    <row r="53" spans="1:13" x14ac:dyDescent="0.2">
      <c r="A53" t="s">
        <v>326</v>
      </c>
      <c r="B53">
        <v>932303</v>
      </c>
      <c r="C53">
        <v>1006352</v>
      </c>
      <c r="D53">
        <v>1049476</v>
      </c>
      <c r="E53">
        <v>771220</v>
      </c>
      <c r="F53">
        <v>704942</v>
      </c>
      <c r="G53">
        <v>424290</v>
      </c>
      <c r="H53">
        <v>568232</v>
      </c>
      <c r="I53">
        <v>747750</v>
      </c>
      <c r="J53">
        <v>877266</v>
      </c>
      <c r="K53">
        <v>863997</v>
      </c>
    </row>
    <row r="54" spans="1:13" x14ac:dyDescent="0.2">
      <c r="A54" t="s">
        <v>322</v>
      </c>
      <c r="B54">
        <v>46514.75</v>
      </c>
      <c r="C54">
        <v>50217.15</v>
      </c>
      <c r="D54">
        <v>52373.3</v>
      </c>
      <c r="E54">
        <v>38460.449999999997</v>
      </c>
      <c r="F54">
        <v>35146.5</v>
      </c>
      <c r="G54">
        <v>21113.85</v>
      </c>
      <c r="H54">
        <v>28310.9</v>
      </c>
      <c r="I54">
        <v>37286.75</v>
      </c>
      <c r="J54">
        <v>43762.5</v>
      </c>
      <c r="K54">
        <v>43099</v>
      </c>
    </row>
    <row r="57" spans="1:13" ht="13.5" thickBot="1" x14ac:dyDescent="0.25"/>
    <row r="58" spans="1:13" ht="16.5" thickTop="1" thickBot="1" x14ac:dyDescent="0.3">
      <c r="A58" s="22" t="s">
        <v>330</v>
      </c>
    </row>
    <row r="59" spans="1:13" ht="13.5" thickTop="1" x14ac:dyDescent="0.2">
      <c r="B59">
        <v>2008</v>
      </c>
      <c r="C59">
        <v>2009</v>
      </c>
      <c r="D59">
        <v>2010</v>
      </c>
      <c r="E59">
        <v>2011</v>
      </c>
      <c r="F59">
        <v>2012</v>
      </c>
      <c r="G59">
        <v>2013</v>
      </c>
      <c r="H59">
        <v>2014</v>
      </c>
      <c r="I59">
        <v>2015</v>
      </c>
      <c r="J59">
        <v>2016</v>
      </c>
      <c r="K59">
        <v>2017</v>
      </c>
      <c r="M59" t="s">
        <v>315</v>
      </c>
    </row>
    <row r="60" spans="1:13" x14ac:dyDescent="0.2">
      <c r="A60" t="s">
        <v>339</v>
      </c>
      <c r="B60">
        <v>932303</v>
      </c>
      <c r="C60">
        <v>1006352</v>
      </c>
      <c r="D60">
        <v>1049476</v>
      </c>
      <c r="E60">
        <v>771220</v>
      </c>
      <c r="F60">
        <v>704942</v>
      </c>
      <c r="G60">
        <v>424290</v>
      </c>
      <c r="H60">
        <v>568232</v>
      </c>
      <c r="I60">
        <v>747750</v>
      </c>
      <c r="J60">
        <v>877266</v>
      </c>
      <c r="K60">
        <v>863997</v>
      </c>
      <c r="M60">
        <f>AVERAGE(B60:K60)</f>
        <v>794582.8</v>
      </c>
    </row>
    <row r="61" spans="1:13" x14ac:dyDescent="0.2">
      <c r="A61" t="s">
        <v>338</v>
      </c>
      <c r="B61">
        <f>M60</f>
        <v>794582.8</v>
      </c>
      <c r="C61">
        <f>B61</f>
        <v>794582.8</v>
      </c>
      <c r="D61">
        <f t="shared" ref="D61:K61" si="8">C61</f>
        <v>794582.8</v>
      </c>
      <c r="E61">
        <f t="shared" si="8"/>
        <v>794582.8</v>
      </c>
      <c r="F61">
        <f t="shared" si="8"/>
        <v>794582.8</v>
      </c>
      <c r="G61">
        <f t="shared" si="8"/>
        <v>794582.8</v>
      </c>
      <c r="H61">
        <f t="shared" si="8"/>
        <v>794582.8</v>
      </c>
      <c r="I61">
        <f t="shared" si="8"/>
        <v>794582.8</v>
      </c>
      <c r="J61">
        <f t="shared" si="8"/>
        <v>794582.8</v>
      </c>
      <c r="K61">
        <f t="shared" si="8"/>
        <v>794582.8</v>
      </c>
    </row>
    <row r="62" spans="1:13" x14ac:dyDescent="0.2">
      <c r="A62" t="s">
        <v>323</v>
      </c>
      <c r="B62">
        <v>75258.109845821862</v>
      </c>
      <c r="C62">
        <v>76676.219080985364</v>
      </c>
      <c r="D62">
        <v>82464.247630556143</v>
      </c>
      <c r="E62">
        <v>52218.708624072555</v>
      </c>
      <c r="F62">
        <v>45595.92601203244</v>
      </c>
      <c r="G62">
        <v>79882.200842882594</v>
      </c>
      <c r="H62">
        <v>63721.401483662499</v>
      </c>
      <c r="I62">
        <v>64534.816369782748</v>
      </c>
      <c r="J62">
        <v>72343.843828221521</v>
      </c>
      <c r="K62">
        <v>62086.08274764457</v>
      </c>
    </row>
    <row r="63" spans="1:13" x14ac:dyDescent="0.2">
      <c r="A63" t="s">
        <v>324</v>
      </c>
      <c r="B63">
        <v>253749</v>
      </c>
      <c r="C63">
        <v>272261</v>
      </c>
      <c r="D63">
        <v>342572</v>
      </c>
      <c r="E63">
        <v>161081</v>
      </c>
      <c r="F63">
        <v>160196</v>
      </c>
      <c r="G63">
        <v>227455</v>
      </c>
      <c r="H63">
        <v>180775</v>
      </c>
      <c r="I63">
        <v>265796</v>
      </c>
      <c r="J63">
        <v>255308</v>
      </c>
      <c r="K63">
        <v>249831</v>
      </c>
    </row>
    <row r="64" spans="1:13" x14ac:dyDescent="0.2">
      <c r="A64" t="s">
        <v>325</v>
      </c>
      <c r="B64">
        <v>-2614</v>
      </c>
      <c r="C64">
        <v>233</v>
      </c>
      <c r="D64">
        <v>-3187</v>
      </c>
      <c r="E64">
        <v>-4328</v>
      </c>
      <c r="F64">
        <v>-6411</v>
      </c>
      <c r="G64">
        <v>-187384</v>
      </c>
      <c r="H64">
        <v>-134342</v>
      </c>
      <c r="I64">
        <v>-13572</v>
      </c>
      <c r="J64">
        <v>-52012</v>
      </c>
      <c r="K64">
        <v>-42302</v>
      </c>
    </row>
    <row r="65" spans="1:11" x14ac:dyDescent="0.2">
      <c r="B65">
        <v>2008</v>
      </c>
      <c r="C65">
        <v>2009</v>
      </c>
      <c r="D65">
        <v>2010</v>
      </c>
      <c r="E65">
        <v>2011</v>
      </c>
      <c r="F65">
        <v>2012</v>
      </c>
      <c r="G65">
        <v>2013</v>
      </c>
      <c r="H65">
        <v>2014</v>
      </c>
      <c r="I65">
        <v>2015</v>
      </c>
      <c r="J65">
        <v>2016</v>
      </c>
      <c r="K65">
        <v>2017</v>
      </c>
    </row>
    <row r="66" spans="1:11" x14ac:dyDescent="0.2">
      <c r="A66" t="s">
        <v>326</v>
      </c>
      <c r="B66">
        <v>932303</v>
      </c>
      <c r="C66">
        <v>1006352</v>
      </c>
      <c r="D66">
        <v>1049476</v>
      </c>
      <c r="E66">
        <v>771220</v>
      </c>
      <c r="F66">
        <v>704942</v>
      </c>
      <c r="G66">
        <v>424290</v>
      </c>
      <c r="H66">
        <v>568232</v>
      </c>
      <c r="I66">
        <v>747750</v>
      </c>
      <c r="J66">
        <v>877266</v>
      </c>
      <c r="K66">
        <v>863997</v>
      </c>
    </row>
    <row r="67" spans="1:11" x14ac:dyDescent="0.2">
      <c r="A67" t="s">
        <v>322</v>
      </c>
      <c r="B67">
        <v>46514.75</v>
      </c>
      <c r="C67">
        <v>50217.15</v>
      </c>
      <c r="D67">
        <v>52373.3</v>
      </c>
      <c r="E67">
        <v>38460.449999999997</v>
      </c>
      <c r="F67">
        <v>35146.5</v>
      </c>
      <c r="G67">
        <v>21113.85</v>
      </c>
      <c r="H67">
        <v>28310.9</v>
      </c>
      <c r="I67">
        <v>37286.75</v>
      </c>
      <c r="J67">
        <v>43762.5</v>
      </c>
      <c r="K67">
        <v>43099</v>
      </c>
    </row>
    <row r="69" spans="1:11" x14ac:dyDescent="0.2">
      <c r="B69">
        <v>2008</v>
      </c>
      <c r="C69">
        <v>2017</v>
      </c>
    </row>
    <row r="70" spans="1:11" x14ac:dyDescent="0.2">
      <c r="A70" t="s">
        <v>321</v>
      </c>
      <c r="B70">
        <f>B60</f>
        <v>932303</v>
      </c>
      <c r="C70">
        <f>K60</f>
        <v>863997</v>
      </c>
    </row>
    <row r="71" spans="1:11" x14ac:dyDescent="0.2">
      <c r="A71" t="s">
        <v>315</v>
      </c>
      <c r="B71">
        <f>B61</f>
        <v>794582.8</v>
      </c>
      <c r="C71">
        <f>K61</f>
        <v>794582.8</v>
      </c>
    </row>
    <row r="72" spans="1:11" x14ac:dyDescent="0.2">
      <c r="A72" t="s">
        <v>327</v>
      </c>
      <c r="B72">
        <f>STDEV(B71,C71)</f>
        <v>0</v>
      </c>
      <c r="C72">
        <f>B72</f>
        <v>0</v>
      </c>
    </row>
    <row r="73" spans="1:11" x14ac:dyDescent="0.2">
      <c r="A73" t="s">
        <v>328</v>
      </c>
    </row>
    <row r="74" spans="1:11" x14ac:dyDescent="0.2">
      <c r="A74" t="s">
        <v>329</v>
      </c>
    </row>
    <row r="75" spans="1:11" ht="15.75" thickBot="1" x14ac:dyDescent="0.3"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6.5" thickTop="1" thickBot="1" x14ac:dyDescent="0.3"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6.5" thickTop="1" thickBot="1" x14ac:dyDescent="0.3">
      <c r="A77" s="22" t="s">
        <v>335</v>
      </c>
    </row>
    <row r="78" spans="1:11" ht="13.5" thickTop="1" x14ac:dyDescent="0.2">
      <c r="B78" t="s">
        <v>311</v>
      </c>
      <c r="C78" t="s">
        <v>312</v>
      </c>
    </row>
    <row r="79" spans="1:11" x14ac:dyDescent="0.2">
      <c r="A79" t="s">
        <v>19</v>
      </c>
      <c r="B79">
        <v>4788.8999999999996</v>
      </c>
      <c r="C79">
        <v>39628.514999999999</v>
      </c>
    </row>
    <row r="80" spans="1:11" x14ac:dyDescent="0.2">
      <c r="A80" t="s">
        <v>1</v>
      </c>
      <c r="B80">
        <v>4776.3</v>
      </c>
      <c r="C80">
        <v>39628.514999999999</v>
      </c>
    </row>
    <row r="81" spans="1:3" x14ac:dyDescent="0.2">
      <c r="A81" t="s">
        <v>15</v>
      </c>
      <c r="B81">
        <v>7820.7</v>
      </c>
      <c r="C81">
        <v>39628.514999999999</v>
      </c>
    </row>
    <row r="82" spans="1:3" x14ac:dyDescent="0.2">
      <c r="A82" t="s">
        <v>5</v>
      </c>
      <c r="B82">
        <v>5332.8</v>
      </c>
      <c r="C82">
        <v>39628.514999999999</v>
      </c>
    </row>
    <row r="83" spans="1:3" x14ac:dyDescent="0.2">
      <c r="A83" t="s">
        <v>13</v>
      </c>
      <c r="B83">
        <v>76169.100000000006</v>
      </c>
      <c r="C83">
        <v>39628.514999999999</v>
      </c>
    </row>
    <row r="84" spans="1:3" x14ac:dyDescent="0.2">
      <c r="A84" t="s">
        <v>16</v>
      </c>
      <c r="B84">
        <v>19535.7</v>
      </c>
      <c r="C84">
        <v>39628.514999999999</v>
      </c>
    </row>
    <row r="85" spans="1:3" x14ac:dyDescent="0.2">
      <c r="A85" t="s">
        <v>2</v>
      </c>
      <c r="B85">
        <v>28483.4</v>
      </c>
      <c r="C85">
        <v>39628.514999999999</v>
      </c>
    </row>
    <row r="86" spans="1:3" x14ac:dyDescent="0.2">
      <c r="A86" t="s">
        <v>8</v>
      </c>
      <c r="B86">
        <v>53906.6</v>
      </c>
      <c r="C86">
        <v>39628.514999999999</v>
      </c>
    </row>
    <row r="87" spans="1:3" x14ac:dyDescent="0.2">
      <c r="A87" t="s">
        <v>12</v>
      </c>
      <c r="B87">
        <v>46768.2</v>
      </c>
      <c r="C87">
        <v>39628.514999999999</v>
      </c>
    </row>
    <row r="88" spans="1:3" x14ac:dyDescent="0.2">
      <c r="A88" t="s">
        <v>18</v>
      </c>
      <c r="B88">
        <v>14002.9</v>
      </c>
      <c r="C88">
        <v>39628.514999999999</v>
      </c>
    </row>
    <row r="89" spans="1:3" x14ac:dyDescent="0.2">
      <c r="A89" t="s">
        <v>3</v>
      </c>
      <c r="B89">
        <v>228616.3</v>
      </c>
      <c r="C89">
        <v>39628.514999999999</v>
      </c>
    </row>
    <row r="90" spans="1:3" x14ac:dyDescent="0.2">
      <c r="A90" t="s">
        <v>9</v>
      </c>
      <c r="B90">
        <v>34021.1</v>
      </c>
      <c r="C90">
        <v>39628.514999999999</v>
      </c>
    </row>
    <row r="91" spans="1:3" x14ac:dyDescent="0.2">
      <c r="A91" t="s">
        <v>4</v>
      </c>
      <c r="B91">
        <v>5833.1</v>
      </c>
      <c r="C91">
        <v>39628.514999999999</v>
      </c>
    </row>
    <row r="92" spans="1:3" x14ac:dyDescent="0.2">
      <c r="A92" t="s">
        <v>11</v>
      </c>
      <c r="B92">
        <v>2231.6</v>
      </c>
      <c r="C92">
        <v>39628.514999999999</v>
      </c>
    </row>
    <row r="93" spans="1:3" x14ac:dyDescent="0.2">
      <c r="A93" t="s">
        <v>10</v>
      </c>
      <c r="B93">
        <v>9723.7000000000007</v>
      </c>
      <c r="C93">
        <v>39628.514999999999</v>
      </c>
    </row>
    <row r="94" spans="1:3" x14ac:dyDescent="0.2">
      <c r="A94" t="s">
        <v>6</v>
      </c>
      <c r="B94">
        <v>102858.3</v>
      </c>
      <c r="C94">
        <v>39628.514999999999</v>
      </c>
    </row>
    <row r="95" spans="1:3" x14ac:dyDescent="0.2">
      <c r="A95" t="s">
        <v>0</v>
      </c>
      <c r="B95">
        <v>123492.5</v>
      </c>
      <c r="C95">
        <v>39628.514999999999</v>
      </c>
    </row>
    <row r="96" spans="1:3" x14ac:dyDescent="0.2">
      <c r="A96" t="s">
        <v>14</v>
      </c>
      <c r="B96">
        <v>1683.3</v>
      </c>
      <c r="C96">
        <v>39628.514999999999</v>
      </c>
    </row>
    <row r="97" spans="1:3" x14ac:dyDescent="0.2">
      <c r="A97" t="s">
        <v>7</v>
      </c>
      <c r="B97">
        <v>9616.7999999999993</v>
      </c>
      <c r="C97">
        <v>39628.514999999999</v>
      </c>
    </row>
    <row r="98" spans="1:3" x14ac:dyDescent="0.2">
      <c r="A98" t="s">
        <v>17</v>
      </c>
      <c r="B98">
        <v>12909</v>
      </c>
      <c r="C98">
        <v>39628.514999999999</v>
      </c>
    </row>
    <row r="107" spans="1:3" ht="13.5" thickBot="1" x14ac:dyDescent="0.25"/>
    <row r="108" spans="1:3" ht="16.5" thickTop="1" thickBot="1" x14ac:dyDescent="0.3">
      <c r="A108" s="22" t="s">
        <v>336</v>
      </c>
    </row>
    <row r="109" spans="1:3" ht="13.5" thickTop="1" x14ac:dyDescent="0.2"/>
    <row r="110" spans="1:3" x14ac:dyDescent="0.2">
      <c r="A110" s="15"/>
      <c r="B110" s="15" t="s">
        <v>313</v>
      </c>
      <c r="C110" s="15" t="s">
        <v>314</v>
      </c>
    </row>
    <row r="111" spans="1:3" x14ac:dyDescent="0.2">
      <c r="A111" s="15" t="s">
        <v>19</v>
      </c>
      <c r="B111" s="15">
        <v>5110</v>
      </c>
      <c r="C111" s="15">
        <v>68046</v>
      </c>
    </row>
    <row r="112" spans="1:3" x14ac:dyDescent="0.2">
      <c r="A112" s="15" t="s">
        <v>1</v>
      </c>
      <c r="B112" s="15">
        <v>4</v>
      </c>
      <c r="C112" s="15">
        <v>78601</v>
      </c>
    </row>
    <row r="113" spans="1:3" x14ac:dyDescent="0.2">
      <c r="A113" s="15" t="s">
        <v>15</v>
      </c>
      <c r="B113" s="15">
        <v>6559</v>
      </c>
      <c r="C113" s="15">
        <v>101940</v>
      </c>
    </row>
    <row r="114" spans="1:3" ht="25.5" x14ac:dyDescent="0.2">
      <c r="A114" s="15" t="s">
        <v>5</v>
      </c>
      <c r="B114" s="15">
        <v>22663</v>
      </c>
      <c r="C114" s="15">
        <v>43828</v>
      </c>
    </row>
    <row r="115" spans="1:3" x14ac:dyDescent="0.2">
      <c r="A115" s="15" t="s">
        <v>13</v>
      </c>
      <c r="B115" s="15">
        <v>1905735</v>
      </c>
      <c r="C115" s="15">
        <v>1359738</v>
      </c>
    </row>
    <row r="116" spans="1:3" ht="25.5" x14ac:dyDescent="0.2">
      <c r="A116" s="15" t="s">
        <v>16</v>
      </c>
      <c r="B116" s="15">
        <v>295766</v>
      </c>
      <c r="C116" s="15">
        <v>672348</v>
      </c>
    </row>
    <row r="117" spans="1:3" x14ac:dyDescent="0.2">
      <c r="A117" s="15" t="s">
        <v>2</v>
      </c>
      <c r="B117" s="15">
        <v>92933</v>
      </c>
      <c r="C117" s="15">
        <v>349141</v>
      </c>
    </row>
    <row r="118" spans="1:3" x14ac:dyDescent="0.2">
      <c r="A118" s="15" t="s">
        <v>8</v>
      </c>
      <c r="B118" s="15">
        <v>553914</v>
      </c>
      <c r="C118" s="15">
        <v>384475</v>
      </c>
    </row>
    <row r="119" spans="1:3" x14ac:dyDescent="0.2">
      <c r="A119" s="15" t="s">
        <v>12</v>
      </c>
      <c r="B119" s="15">
        <v>182655</v>
      </c>
      <c r="C119" s="15">
        <v>499285</v>
      </c>
    </row>
    <row r="120" spans="1:3" x14ac:dyDescent="0.2">
      <c r="A120" s="15" t="s">
        <v>18</v>
      </c>
      <c r="B120" s="15">
        <v>92054</v>
      </c>
      <c r="C120" s="15">
        <v>335957</v>
      </c>
    </row>
    <row r="121" spans="1:3" x14ac:dyDescent="0.2">
      <c r="A121" s="15" t="s">
        <v>3</v>
      </c>
      <c r="B121" s="15">
        <v>2763276</v>
      </c>
      <c r="C121" s="15">
        <v>2513095</v>
      </c>
    </row>
    <row r="122" spans="1:3" x14ac:dyDescent="0.2">
      <c r="A122" s="15" t="s">
        <v>9</v>
      </c>
      <c r="B122" s="15">
        <v>714787</v>
      </c>
      <c r="C122" s="15">
        <v>3311894</v>
      </c>
    </row>
    <row r="123" spans="1:3" x14ac:dyDescent="0.2">
      <c r="A123" s="15" t="s">
        <v>4</v>
      </c>
      <c r="B123" s="15">
        <v>155475</v>
      </c>
      <c r="C123" s="15">
        <v>133990</v>
      </c>
    </row>
    <row r="124" spans="1:3" x14ac:dyDescent="0.2">
      <c r="A124" s="15" t="s">
        <v>11</v>
      </c>
      <c r="B124" s="15">
        <v>20220</v>
      </c>
      <c r="C124" s="15">
        <v>42045</v>
      </c>
    </row>
    <row r="125" spans="1:3" x14ac:dyDescent="0.2">
      <c r="A125" s="15" t="s">
        <v>10</v>
      </c>
      <c r="B125" s="15">
        <v>26186</v>
      </c>
      <c r="C125" s="15">
        <v>34327</v>
      </c>
    </row>
    <row r="126" spans="1:3" x14ac:dyDescent="0.2">
      <c r="A126" s="15" t="s">
        <v>6</v>
      </c>
      <c r="B126" s="15">
        <v>569397</v>
      </c>
      <c r="C126" s="15">
        <v>867754</v>
      </c>
    </row>
    <row r="127" spans="1:3" x14ac:dyDescent="0.2">
      <c r="A127" s="15" t="s">
        <v>0</v>
      </c>
      <c r="B127" s="15">
        <v>468926</v>
      </c>
      <c r="C127" s="15">
        <v>763380</v>
      </c>
    </row>
    <row r="128" spans="1:3" x14ac:dyDescent="0.2">
      <c r="A128" s="15" t="s">
        <v>14</v>
      </c>
      <c r="B128" s="15">
        <v>29099</v>
      </c>
      <c r="C128" s="15">
        <v>26995</v>
      </c>
    </row>
    <row r="129" spans="1:3" x14ac:dyDescent="0.2">
      <c r="A129" s="15" t="s">
        <v>7</v>
      </c>
      <c r="B129" s="15">
        <v>92356</v>
      </c>
      <c r="C129" s="15">
        <v>210757</v>
      </c>
    </row>
    <row r="130" spans="1:3" x14ac:dyDescent="0.2">
      <c r="A130" s="15" t="s">
        <v>17</v>
      </c>
      <c r="B130" s="15">
        <v>116248</v>
      </c>
      <c r="C130" s="15">
        <v>512390</v>
      </c>
    </row>
    <row r="133" spans="1:3" ht="13.5" thickBot="1" x14ac:dyDescent="0.25"/>
    <row r="134" spans="1:3" ht="16.5" thickTop="1" thickBot="1" x14ac:dyDescent="0.3">
      <c r="A134" s="22" t="s">
        <v>331</v>
      </c>
    </row>
    <row r="135" spans="1:3" ht="13.5" thickTop="1" x14ac:dyDescent="0.2">
      <c r="B135">
        <v>2013</v>
      </c>
      <c r="C135">
        <v>2014</v>
      </c>
    </row>
    <row r="136" spans="1:3" x14ac:dyDescent="0.2">
      <c r="A136" t="s">
        <v>19</v>
      </c>
      <c r="B136" s="5">
        <v>3486</v>
      </c>
      <c r="C136" s="5">
        <v>3661</v>
      </c>
    </row>
    <row r="137" spans="1:3" x14ac:dyDescent="0.2">
      <c r="A137" t="s">
        <v>1</v>
      </c>
      <c r="B137" s="5">
        <v>-27960</v>
      </c>
      <c r="C137" s="5">
        <v>12314</v>
      </c>
    </row>
    <row r="138" spans="1:3" x14ac:dyDescent="0.2">
      <c r="A138" t="s">
        <v>15</v>
      </c>
      <c r="B138" s="5">
        <v>4185</v>
      </c>
      <c r="C138" s="5">
        <v>8977</v>
      </c>
    </row>
    <row r="139" spans="1:3" x14ac:dyDescent="0.2">
      <c r="A139" t="s">
        <v>5</v>
      </c>
      <c r="B139" s="5">
        <v>6400</v>
      </c>
      <c r="C139" s="5">
        <v>7258</v>
      </c>
    </row>
    <row r="140" spans="1:3" x14ac:dyDescent="0.2">
      <c r="A140" t="s">
        <v>13</v>
      </c>
      <c r="B140" s="5">
        <v>-36204</v>
      </c>
      <c r="C140" s="5">
        <v>-134342</v>
      </c>
    </row>
    <row r="141" spans="1:3" x14ac:dyDescent="0.2">
      <c r="A141" t="s">
        <v>16</v>
      </c>
      <c r="B141" s="5">
        <v>-187384</v>
      </c>
      <c r="C141" s="5">
        <v>11477</v>
      </c>
    </row>
    <row r="142" spans="1:3" x14ac:dyDescent="0.2">
      <c r="A142" t="s">
        <v>2</v>
      </c>
      <c r="B142" s="5">
        <v>30322</v>
      </c>
      <c r="C142" s="5">
        <v>35227</v>
      </c>
    </row>
    <row r="143" spans="1:3" x14ac:dyDescent="0.2">
      <c r="A143" t="s">
        <v>8</v>
      </c>
      <c r="B143" s="5">
        <v>91484</v>
      </c>
      <c r="C143" s="5">
        <v>89494</v>
      </c>
    </row>
    <row r="144" spans="1:3" x14ac:dyDescent="0.2">
      <c r="A144" t="s">
        <v>12</v>
      </c>
      <c r="B144" s="5">
        <v>54539</v>
      </c>
      <c r="C144" s="5">
        <v>43271</v>
      </c>
    </row>
    <row r="145" spans="1:3" x14ac:dyDescent="0.2">
      <c r="A145" t="s">
        <v>18</v>
      </c>
      <c r="B145" s="5">
        <v>23957</v>
      </c>
      <c r="C145" s="5">
        <v>21745</v>
      </c>
    </row>
    <row r="146" spans="1:3" x14ac:dyDescent="0.2">
      <c r="A146" t="s">
        <v>3</v>
      </c>
      <c r="B146" s="5">
        <v>227455</v>
      </c>
      <c r="C146" s="5">
        <v>180775</v>
      </c>
    </row>
    <row r="147" spans="1:3" x14ac:dyDescent="0.2">
      <c r="A147" t="s">
        <v>9</v>
      </c>
      <c r="B147" s="5">
        <v>-24978</v>
      </c>
      <c r="C147">
        <v>-135</v>
      </c>
    </row>
    <row r="148" spans="1:3" x14ac:dyDescent="0.2">
      <c r="A148" t="s">
        <v>4</v>
      </c>
      <c r="B148" s="5">
        <v>3038</v>
      </c>
      <c r="C148" s="5">
        <v>-3008</v>
      </c>
    </row>
    <row r="149" spans="1:3" x14ac:dyDescent="0.2">
      <c r="A149" t="s">
        <v>11</v>
      </c>
      <c r="B149" s="5">
        <v>-1558</v>
      </c>
      <c r="C149" s="5">
        <v>3845</v>
      </c>
    </row>
    <row r="150" spans="1:3" x14ac:dyDescent="0.2">
      <c r="A150" t="s">
        <v>10</v>
      </c>
      <c r="B150" s="5">
        <v>10950</v>
      </c>
      <c r="C150" s="5">
        <v>11987</v>
      </c>
    </row>
    <row r="151" spans="1:3" x14ac:dyDescent="0.2">
      <c r="A151" t="s">
        <v>6</v>
      </c>
      <c r="B151" s="5">
        <v>80807</v>
      </c>
      <c r="C151" s="5">
        <v>91393</v>
      </c>
    </row>
    <row r="152" spans="1:3" x14ac:dyDescent="0.2">
      <c r="A152" t="s">
        <v>0</v>
      </c>
      <c r="B152" s="5">
        <v>143609</v>
      </c>
      <c r="C152" s="5">
        <v>143685</v>
      </c>
    </row>
    <row r="153" spans="1:3" x14ac:dyDescent="0.2">
      <c r="A153" t="s">
        <v>14</v>
      </c>
      <c r="B153" s="5">
        <v>-1524</v>
      </c>
      <c r="C153" s="5">
        <v>2132</v>
      </c>
    </row>
    <row r="154" spans="1:3" x14ac:dyDescent="0.2">
      <c r="A154" t="s">
        <v>7</v>
      </c>
      <c r="B154" s="5">
        <v>1780</v>
      </c>
      <c r="C154" s="5">
        <v>1049</v>
      </c>
    </row>
    <row r="155" spans="1:3" x14ac:dyDescent="0.2">
      <c r="A155" t="s">
        <v>17</v>
      </c>
      <c r="B155" s="5">
        <v>19873</v>
      </c>
      <c r="C155" s="5">
        <v>35413</v>
      </c>
    </row>
    <row r="162" spans="1:12" ht="13.5" thickBot="1" x14ac:dyDescent="0.25"/>
    <row r="163" spans="1:12" ht="16.5" thickTop="1" thickBot="1" x14ac:dyDescent="0.3">
      <c r="A163" s="22" t="s">
        <v>334</v>
      </c>
    </row>
    <row r="164" spans="1:12" ht="13.5" thickTop="1" x14ac:dyDescent="0.2">
      <c r="A164" s="8"/>
      <c r="B164" s="12">
        <v>2007</v>
      </c>
      <c r="C164" s="12">
        <v>2008</v>
      </c>
      <c r="D164" s="12">
        <v>2009</v>
      </c>
      <c r="E164" s="12">
        <v>2010</v>
      </c>
      <c r="F164" s="12">
        <v>2011</v>
      </c>
      <c r="G164" s="12">
        <v>2012</v>
      </c>
      <c r="H164" s="12">
        <v>2013</v>
      </c>
      <c r="I164" s="12">
        <v>2014</v>
      </c>
      <c r="J164" s="12">
        <v>2015</v>
      </c>
      <c r="K164" s="12">
        <v>2016</v>
      </c>
      <c r="L164" s="12">
        <v>2017</v>
      </c>
    </row>
    <row r="165" spans="1:12" x14ac:dyDescent="0.2">
      <c r="A165" s="9" t="s">
        <v>19</v>
      </c>
      <c r="B165" s="14">
        <v>3.59</v>
      </c>
      <c r="C165" s="14">
        <v>4.88</v>
      </c>
      <c r="D165" s="14">
        <v>6.11</v>
      </c>
      <c r="E165" s="14">
        <v>7.55</v>
      </c>
      <c r="F165" s="14">
        <v>6.3</v>
      </c>
      <c r="G165" s="14">
        <v>20.32</v>
      </c>
      <c r="H165" s="14">
        <v>23.24</v>
      </c>
      <c r="I165" s="14">
        <v>16.29</v>
      </c>
      <c r="J165" s="14">
        <v>33.81</v>
      </c>
      <c r="K165" s="14">
        <v>33.049999999999997</v>
      </c>
      <c r="L165" s="14">
        <v>34.18</v>
      </c>
    </row>
    <row r="166" spans="1:12" x14ac:dyDescent="0.2">
      <c r="A166" s="9" t="s">
        <v>1</v>
      </c>
      <c r="B166" s="14">
        <v>-222.22</v>
      </c>
      <c r="C166" s="14">
        <v>225</v>
      </c>
      <c r="D166" s="14">
        <v>7.3</v>
      </c>
      <c r="E166" s="14">
        <v>13.5</v>
      </c>
      <c r="F166" s="14">
        <v>6.71</v>
      </c>
      <c r="G166" s="14">
        <v>-5.61</v>
      </c>
      <c r="H166" s="14">
        <v>-33.94</v>
      </c>
      <c r="I166" s="14">
        <v>18.989999999999998</v>
      </c>
      <c r="J166" s="14">
        <v>25.81</v>
      </c>
      <c r="K166" s="14">
        <v>29.43</v>
      </c>
      <c r="L166" s="14">
        <v>24.92</v>
      </c>
    </row>
    <row r="167" spans="1:12" x14ac:dyDescent="0.2">
      <c r="A167" s="9" t="s">
        <v>15</v>
      </c>
      <c r="B167" s="14">
        <v>7.26</v>
      </c>
      <c r="C167" s="14">
        <v>4.91</v>
      </c>
      <c r="D167" s="14">
        <v>14.17</v>
      </c>
      <c r="E167" s="14">
        <v>8.34</v>
      </c>
      <c r="F167" s="14">
        <v>33.11</v>
      </c>
      <c r="G167" s="14">
        <v>16.93</v>
      </c>
      <c r="H167" s="14">
        <v>14.8</v>
      </c>
      <c r="I167" s="14">
        <v>22.5</v>
      </c>
      <c r="J167" s="14">
        <v>24.69</v>
      </c>
      <c r="K167" s="14">
        <v>28.4</v>
      </c>
      <c r="L167" s="14">
        <v>21.22</v>
      </c>
    </row>
    <row r="168" spans="1:12" x14ac:dyDescent="0.2">
      <c r="A168" s="9" t="s">
        <v>5</v>
      </c>
      <c r="B168" s="14">
        <v>7.5</v>
      </c>
      <c r="C168" s="14">
        <v>20.38</v>
      </c>
      <c r="D168" s="14">
        <v>28.41</v>
      </c>
      <c r="E168" s="14">
        <v>21.8</v>
      </c>
      <c r="F168" s="14">
        <v>16.190000000000001</v>
      </c>
      <c r="G168" s="14">
        <v>18.61</v>
      </c>
      <c r="H168" s="14">
        <v>15.43</v>
      </c>
      <c r="I168" s="14">
        <v>15.94</v>
      </c>
      <c r="J168" s="14">
        <v>13.39</v>
      </c>
      <c r="K168" s="14">
        <v>3.79</v>
      </c>
      <c r="L168" s="14">
        <v>2.99</v>
      </c>
    </row>
    <row r="169" spans="1:12" x14ac:dyDescent="0.2">
      <c r="A169" s="9" t="s">
        <v>13</v>
      </c>
      <c r="B169" s="14">
        <v>13.59</v>
      </c>
      <c r="C169" s="14">
        <v>16.38</v>
      </c>
      <c r="D169" s="14">
        <v>12.49</v>
      </c>
      <c r="E169" s="14">
        <v>10.3</v>
      </c>
      <c r="F169" s="14">
        <v>10.39</v>
      </c>
      <c r="G169" s="14">
        <v>4.4400000000000004</v>
      </c>
      <c r="H169" s="14">
        <v>-1.86</v>
      </c>
      <c r="I169" s="14">
        <v>-8.99</v>
      </c>
      <c r="J169" s="14">
        <v>2.83</v>
      </c>
      <c r="K169" s="14">
        <v>-3.83</v>
      </c>
      <c r="L169" s="14">
        <v>6.94</v>
      </c>
    </row>
    <row r="170" spans="1:12" x14ac:dyDescent="0.2">
      <c r="A170" s="9" t="s">
        <v>16</v>
      </c>
      <c r="B170" s="14">
        <v>12.59</v>
      </c>
      <c r="C170" s="14">
        <v>8.6300000000000008</v>
      </c>
      <c r="D170" s="14">
        <v>4.7</v>
      </c>
      <c r="E170" s="14">
        <v>9.8699999999999992</v>
      </c>
      <c r="F170" s="14">
        <v>6.1</v>
      </c>
      <c r="G170" s="14">
        <v>1.24</v>
      </c>
      <c r="H170" s="14">
        <v>-2.39</v>
      </c>
      <c r="I170" s="14">
        <v>3.36</v>
      </c>
      <c r="J170" s="14">
        <v>13.7</v>
      </c>
      <c r="K170" s="14">
        <v>14.8</v>
      </c>
      <c r="L170" s="14">
        <v>13.09</v>
      </c>
    </row>
    <row r="171" spans="1:12" x14ac:dyDescent="0.2">
      <c r="A171" s="9" t="s">
        <v>2</v>
      </c>
      <c r="B171" s="14">
        <v>12.99</v>
      </c>
      <c r="C171" s="14">
        <v>20.05</v>
      </c>
      <c r="D171" s="14">
        <v>11.95</v>
      </c>
      <c r="E171" s="14">
        <v>18.93</v>
      </c>
      <c r="F171" s="14">
        <v>21.1</v>
      </c>
      <c r="G171" s="14">
        <v>16.75</v>
      </c>
      <c r="H171" s="14">
        <v>16</v>
      </c>
      <c r="I171" s="14">
        <v>16.72</v>
      </c>
      <c r="J171" s="14">
        <v>15.17</v>
      </c>
      <c r="K171" s="14">
        <v>13.72</v>
      </c>
      <c r="L171" s="14">
        <v>11.85</v>
      </c>
    </row>
    <row r="172" spans="1:12" x14ac:dyDescent="0.2">
      <c r="A172" s="9" t="s">
        <v>8</v>
      </c>
      <c r="B172" s="14">
        <v>23.84</v>
      </c>
      <c r="C172" s="14">
        <v>17.3</v>
      </c>
      <c r="D172" s="14">
        <v>22.18</v>
      </c>
      <c r="E172" s="14">
        <v>15.75</v>
      </c>
      <c r="F172" s="14">
        <v>12.54</v>
      </c>
      <c r="G172" s="14">
        <v>11.26</v>
      </c>
      <c r="H172" s="14">
        <v>20.73</v>
      </c>
      <c r="I172" s="14">
        <v>19.63</v>
      </c>
      <c r="J172" s="14">
        <v>2.82</v>
      </c>
      <c r="K172" s="14">
        <v>-2.66</v>
      </c>
      <c r="L172" s="14">
        <v>3.04</v>
      </c>
    </row>
    <row r="173" spans="1:12" x14ac:dyDescent="0.2">
      <c r="A173" s="9" t="s">
        <v>12</v>
      </c>
      <c r="B173" s="14">
        <v>17.899999999999999</v>
      </c>
      <c r="C173" s="14">
        <v>19.510000000000002</v>
      </c>
      <c r="D173" s="14">
        <v>27.57</v>
      </c>
      <c r="E173" s="14">
        <v>22.12</v>
      </c>
      <c r="F173" s="14">
        <v>24.58</v>
      </c>
      <c r="G173" s="14">
        <v>18.64</v>
      </c>
      <c r="H173" s="14">
        <v>18.12</v>
      </c>
      <c r="I173" s="14">
        <v>13.1</v>
      </c>
      <c r="J173" s="14">
        <v>8.3699999999999992</v>
      </c>
      <c r="K173" s="14">
        <v>13.46</v>
      </c>
      <c r="L173" s="14">
        <v>9.2899999999999991</v>
      </c>
    </row>
    <row r="174" spans="1:12" x14ac:dyDescent="0.2">
      <c r="A174" s="9" t="s">
        <v>18</v>
      </c>
      <c r="B174" s="14">
        <v>8.06</v>
      </c>
      <c r="C174" s="14">
        <v>12.21</v>
      </c>
      <c r="D174" s="14">
        <v>15.43</v>
      </c>
      <c r="E174" s="14">
        <v>14.77</v>
      </c>
      <c r="F174" s="14">
        <v>25.3</v>
      </c>
      <c r="G174" s="14">
        <v>31.76</v>
      </c>
      <c r="H174" s="14">
        <v>10.68</v>
      </c>
      <c r="I174" s="14">
        <v>6.57</v>
      </c>
      <c r="J174" s="14">
        <v>3.28</v>
      </c>
      <c r="K174" s="14">
        <v>3.93</v>
      </c>
      <c r="L174" s="14">
        <v>-0.37</v>
      </c>
    </row>
    <row r="175" spans="1:12" x14ac:dyDescent="0.2">
      <c r="A175" s="9" t="s">
        <v>3</v>
      </c>
      <c r="B175" s="14">
        <v>12.51</v>
      </c>
      <c r="C175" s="14">
        <v>8.3800000000000008</v>
      </c>
      <c r="D175" s="14">
        <v>11.35</v>
      </c>
      <c r="E175" s="14">
        <v>14.91</v>
      </c>
      <c r="F175" s="14">
        <v>7.16</v>
      </c>
      <c r="G175" s="14">
        <v>9.16</v>
      </c>
      <c r="H175" s="14">
        <v>9.0299999999999994</v>
      </c>
      <c r="I175" s="14">
        <v>9.24</v>
      </c>
      <c r="J175" s="14">
        <v>9.84</v>
      </c>
      <c r="K175" s="14">
        <v>10.79</v>
      </c>
      <c r="L175" s="14">
        <v>10.5</v>
      </c>
    </row>
    <row r="176" spans="1:12" x14ac:dyDescent="0.2">
      <c r="A176" s="9" t="s">
        <v>9</v>
      </c>
      <c r="B176" s="14">
        <v>1.1000000000000001</v>
      </c>
      <c r="C176" s="14">
        <v>2.77</v>
      </c>
      <c r="D176" s="14">
        <v>6.98</v>
      </c>
      <c r="E176" s="14">
        <v>9.9600000000000009</v>
      </c>
      <c r="F176" s="14">
        <v>12.86</v>
      </c>
      <c r="G176" s="14">
        <v>0.9</v>
      </c>
      <c r="H176" s="14">
        <v>-0.46</v>
      </c>
      <c r="I176" s="14">
        <v>1.54</v>
      </c>
      <c r="J176" s="14">
        <v>-0.16</v>
      </c>
      <c r="K176" s="14">
        <v>5.5</v>
      </c>
      <c r="L176" s="14">
        <v>2.37</v>
      </c>
    </row>
    <row r="177" spans="1:13" x14ac:dyDescent="0.2">
      <c r="A177" s="9" t="s">
        <v>4</v>
      </c>
      <c r="B177" s="14">
        <v>14.5</v>
      </c>
      <c r="C177" s="14">
        <v>9.3800000000000008</v>
      </c>
      <c r="D177" s="14">
        <v>6.01</v>
      </c>
      <c r="E177" s="14">
        <v>14.83</v>
      </c>
      <c r="F177" s="14">
        <v>21.32</v>
      </c>
      <c r="G177" s="14">
        <v>21.53</v>
      </c>
      <c r="H177" s="14">
        <v>3.99</v>
      </c>
      <c r="I177" s="14">
        <v>3.92</v>
      </c>
      <c r="J177" s="14">
        <v>0.66</v>
      </c>
      <c r="K177" s="14">
        <v>12.23</v>
      </c>
      <c r="L177" s="14">
        <v>-30.53</v>
      </c>
    </row>
    <row r="178" spans="1:13" x14ac:dyDescent="0.2">
      <c r="A178" s="9" t="s">
        <v>11</v>
      </c>
      <c r="B178" s="14">
        <v>9.41</v>
      </c>
      <c r="C178" s="14">
        <v>24.79</v>
      </c>
      <c r="D178" s="14">
        <v>17.850000000000001</v>
      </c>
      <c r="E178" s="14">
        <v>21.83</v>
      </c>
      <c r="F178" s="14">
        <v>4.6500000000000004</v>
      </c>
      <c r="G178" s="14">
        <v>5.0199999999999996</v>
      </c>
      <c r="H178" s="14">
        <v>-6.03</v>
      </c>
      <c r="I178" s="14">
        <v>14.06</v>
      </c>
      <c r="J178" s="14">
        <v>11.75</v>
      </c>
      <c r="K178" s="14">
        <v>6.73</v>
      </c>
      <c r="L178" s="14">
        <v>2.91</v>
      </c>
    </row>
    <row r="179" spans="1:13" x14ac:dyDescent="0.2">
      <c r="A179" s="9" t="s">
        <v>10</v>
      </c>
      <c r="B179" s="14">
        <v>32.299999999999997</v>
      </c>
      <c r="C179" s="14">
        <v>38.75</v>
      </c>
      <c r="D179" s="14">
        <v>30.69</v>
      </c>
      <c r="E179" s="14">
        <v>27.95</v>
      </c>
      <c r="F179" s="14">
        <v>25.46</v>
      </c>
      <c r="G179" s="14">
        <v>22.76</v>
      </c>
      <c r="H179" s="14">
        <v>26.59</v>
      </c>
      <c r="I179" s="14">
        <v>27.78</v>
      </c>
      <c r="J179" s="14">
        <v>20.76</v>
      </c>
      <c r="K179" s="14">
        <v>18.09</v>
      </c>
      <c r="L179" s="14">
        <v>19.93</v>
      </c>
    </row>
    <row r="180" spans="1:13" x14ac:dyDescent="0.2">
      <c r="A180" s="9" t="s">
        <v>6</v>
      </c>
      <c r="B180" s="14">
        <v>36.299999999999997</v>
      </c>
      <c r="C180" s="14">
        <v>35.96</v>
      </c>
      <c r="D180" s="14">
        <v>22.47</v>
      </c>
      <c r="E180" s="14">
        <v>25.51</v>
      </c>
      <c r="F180" s="14">
        <v>22.03</v>
      </c>
      <c r="G180" s="14">
        <v>15.33</v>
      </c>
      <c r="H180" s="14">
        <v>12.23</v>
      </c>
      <c r="I180" s="14">
        <v>13.83</v>
      </c>
      <c r="J180" s="14">
        <v>12.85</v>
      </c>
      <c r="K180" s="14">
        <v>13.57</v>
      </c>
      <c r="L180" s="14">
        <v>14.27</v>
      </c>
    </row>
    <row r="181" spans="1:13" x14ac:dyDescent="0.2">
      <c r="A181" s="9" t="s">
        <v>0</v>
      </c>
      <c r="B181" s="14">
        <v>27.46</v>
      </c>
      <c r="C181" s="14">
        <v>29.98</v>
      </c>
      <c r="D181" s="14">
        <v>26.79</v>
      </c>
      <c r="E181" s="14">
        <v>25.37</v>
      </c>
      <c r="F181" s="14">
        <v>34.01</v>
      </c>
      <c r="G181" s="14">
        <v>30.25</v>
      </c>
      <c r="H181" s="14">
        <v>30.3</v>
      </c>
      <c r="I181" s="14">
        <v>29.92</v>
      </c>
      <c r="J181" s="14">
        <v>28.96</v>
      </c>
      <c r="K181" s="14">
        <v>22.32</v>
      </c>
      <c r="L181" s="14">
        <v>12.73</v>
      </c>
    </row>
    <row r="182" spans="1:13" x14ac:dyDescent="0.2">
      <c r="A182" s="9" t="s">
        <v>14</v>
      </c>
      <c r="B182" s="14">
        <v>12.67</v>
      </c>
      <c r="C182" s="14">
        <v>17.48</v>
      </c>
      <c r="D182" s="14">
        <v>6.97</v>
      </c>
      <c r="E182" s="14">
        <v>31.22</v>
      </c>
      <c r="F182" s="14">
        <v>-4.74</v>
      </c>
      <c r="G182" s="14">
        <v>7.94</v>
      </c>
      <c r="H182" s="14">
        <v>-5.55</v>
      </c>
      <c r="I182" s="14">
        <v>9.36</v>
      </c>
      <c r="J182" s="14">
        <v>-12.03</v>
      </c>
      <c r="K182" s="14">
        <v>14.82</v>
      </c>
      <c r="L182" s="14">
        <v>11.26</v>
      </c>
    </row>
    <row r="183" spans="1:13" x14ac:dyDescent="0.2">
      <c r="A183" s="9" t="s">
        <v>7</v>
      </c>
      <c r="B183" s="14">
        <v>17.28</v>
      </c>
      <c r="C183" s="14">
        <v>15.58</v>
      </c>
      <c r="D183" s="14">
        <v>11.55</v>
      </c>
      <c r="E183" s="14">
        <v>10.96</v>
      </c>
      <c r="F183" s="14">
        <v>7.25</v>
      </c>
      <c r="G183" s="14">
        <v>0.97</v>
      </c>
      <c r="H183" s="14">
        <v>1.68</v>
      </c>
      <c r="I183" s="14">
        <v>1.72</v>
      </c>
      <c r="J183" s="14">
        <v>2.54</v>
      </c>
      <c r="K183" s="14">
        <v>16.329999999999998</v>
      </c>
      <c r="L183" s="14">
        <v>8.85</v>
      </c>
    </row>
    <row r="184" spans="1:13" x14ac:dyDescent="0.2">
      <c r="A184" s="9" t="s">
        <v>17</v>
      </c>
      <c r="B184" s="14">
        <v>11.29</v>
      </c>
      <c r="C184" s="14">
        <v>-1.47</v>
      </c>
      <c r="D184" s="14">
        <v>9.59</v>
      </c>
      <c r="E184" s="14">
        <v>-3.43</v>
      </c>
      <c r="F184" s="14">
        <v>3.17</v>
      </c>
      <c r="G184" s="14">
        <v>7.05</v>
      </c>
      <c r="H184" s="14">
        <v>10.58</v>
      </c>
      <c r="I184" s="14">
        <v>15.37</v>
      </c>
      <c r="J184" s="14">
        <v>7.33</v>
      </c>
      <c r="K184" s="14">
        <v>0.2</v>
      </c>
      <c r="L184" s="14">
        <v>8.41</v>
      </c>
    </row>
    <row r="185" spans="1:13" x14ac:dyDescent="0.2">
      <c r="A185" s="9" t="s">
        <v>332</v>
      </c>
      <c r="B185" s="7">
        <f>B165+B166+B167+B168+B169+B170+B171+B172+B173+B174+B175+B176+B177+B178+B179+B180+B181+B182+B183+B184</f>
        <v>59.920000000000016</v>
      </c>
      <c r="C185" s="7">
        <f t="shared" ref="C185:L185" si="9">C165+C166+C167+C168+C169+C170+C171+C172+C173+C174+C175+C176+C177+C178+C179+C180+C181+C182+C183+C184</f>
        <v>530.85</v>
      </c>
      <c r="D185" s="7">
        <f t="shared" si="9"/>
        <v>300.56</v>
      </c>
      <c r="E185" s="7">
        <f t="shared" si="9"/>
        <v>322.03999999999996</v>
      </c>
      <c r="F185" s="7">
        <f t="shared" si="9"/>
        <v>295.49</v>
      </c>
      <c r="G185" s="7">
        <f t="shared" si="9"/>
        <v>255.25000000000003</v>
      </c>
      <c r="H185" s="7">
        <f t="shared" si="9"/>
        <v>163.17000000000002</v>
      </c>
      <c r="I185" s="7">
        <f t="shared" si="9"/>
        <v>250.85</v>
      </c>
      <c r="J185" s="7">
        <f t="shared" si="9"/>
        <v>226.37</v>
      </c>
      <c r="K185" s="7">
        <f t="shared" si="9"/>
        <v>254.66999999999996</v>
      </c>
      <c r="L185" s="7">
        <f t="shared" si="9"/>
        <v>187.84999999999997</v>
      </c>
    </row>
    <row r="189" spans="1:13" x14ac:dyDescent="0.2">
      <c r="A189" t="s">
        <v>333</v>
      </c>
      <c r="B189">
        <v>2007</v>
      </c>
      <c r="C189">
        <v>2008</v>
      </c>
      <c r="D189">
        <v>2009</v>
      </c>
      <c r="E189">
        <v>2010</v>
      </c>
      <c r="F189">
        <v>2011</v>
      </c>
      <c r="G189">
        <v>2012</v>
      </c>
      <c r="H189">
        <v>2013</v>
      </c>
      <c r="I189">
        <v>2014</v>
      </c>
      <c r="J189">
        <v>2015</v>
      </c>
      <c r="K189">
        <v>2016</v>
      </c>
      <c r="L189">
        <v>2017</v>
      </c>
    </row>
    <row r="190" spans="1:13" x14ac:dyDescent="0.2">
      <c r="A190" t="s">
        <v>332</v>
      </c>
      <c r="B190">
        <v>59.920000000000016</v>
      </c>
      <c r="C190">
        <v>530.85</v>
      </c>
      <c r="D190">
        <v>300.56</v>
      </c>
      <c r="E190">
        <v>322.03999999999996</v>
      </c>
      <c r="F190">
        <v>295.49</v>
      </c>
      <c r="G190">
        <v>255.25000000000003</v>
      </c>
      <c r="H190">
        <v>163.17000000000002</v>
      </c>
      <c r="I190">
        <v>250.85</v>
      </c>
      <c r="J190">
        <v>226.37</v>
      </c>
      <c r="K190">
        <v>254.66999999999996</v>
      </c>
      <c r="L190">
        <v>187.84999999999997</v>
      </c>
    </row>
    <row r="191" spans="1:13" x14ac:dyDescent="0.2">
      <c r="A191" t="s">
        <v>322</v>
      </c>
      <c r="B191">
        <f>$M$29</f>
        <v>39628.514999999999</v>
      </c>
      <c r="C191">
        <f t="shared" ref="C191:L191" si="10">$M$29</f>
        <v>39628.514999999999</v>
      </c>
      <c r="D191">
        <f t="shared" si="10"/>
        <v>39628.514999999999</v>
      </c>
      <c r="E191">
        <f t="shared" si="10"/>
        <v>39628.514999999999</v>
      </c>
      <c r="F191">
        <f t="shared" si="10"/>
        <v>39628.514999999999</v>
      </c>
      <c r="G191">
        <f t="shared" si="10"/>
        <v>39628.514999999999</v>
      </c>
      <c r="H191">
        <f t="shared" si="10"/>
        <v>39628.514999999999</v>
      </c>
      <c r="I191">
        <f t="shared" si="10"/>
        <v>39628.514999999999</v>
      </c>
      <c r="J191">
        <f t="shared" si="10"/>
        <v>39628.514999999999</v>
      </c>
      <c r="K191">
        <f t="shared" si="10"/>
        <v>39628.514999999999</v>
      </c>
      <c r="L191">
        <f t="shared" si="10"/>
        <v>39628.514999999999</v>
      </c>
      <c r="M191">
        <f>AVERAGE(B190:L190)</f>
        <v>258.82</v>
      </c>
    </row>
    <row r="196" spans="1:11" ht="15.75" thickBot="1" x14ac:dyDescent="0.3">
      <c r="B196" s="20">
        <v>2008</v>
      </c>
      <c r="C196" s="20">
        <v>2009</v>
      </c>
      <c r="D196" s="20">
        <v>2010</v>
      </c>
      <c r="E196" s="20">
        <v>2011</v>
      </c>
      <c r="F196" s="20">
        <v>2012</v>
      </c>
      <c r="G196" s="20">
        <v>2013</v>
      </c>
      <c r="H196" s="20">
        <v>2014</v>
      </c>
      <c r="I196" s="20">
        <v>2015</v>
      </c>
      <c r="J196" s="20">
        <v>2016</v>
      </c>
      <c r="K196" s="20">
        <v>2017</v>
      </c>
    </row>
    <row r="197" spans="1:11" ht="16.5" thickTop="1" thickBot="1" x14ac:dyDescent="0.3">
      <c r="A197" t="s">
        <v>19</v>
      </c>
      <c r="B197" s="20">
        <v>4.9000000000000004</v>
      </c>
      <c r="C197" s="20">
        <v>6.1</v>
      </c>
      <c r="D197" s="20">
        <v>7.6</v>
      </c>
      <c r="E197" s="20">
        <v>6.3</v>
      </c>
      <c r="F197" s="20">
        <v>20.3</v>
      </c>
      <c r="G197" s="20">
        <v>23.2</v>
      </c>
      <c r="H197" s="20">
        <v>16.3</v>
      </c>
      <c r="I197" s="20">
        <v>33.799999999999997</v>
      </c>
      <c r="J197" s="20">
        <v>33.1</v>
      </c>
      <c r="K197" s="20">
        <v>34.200000000000003</v>
      </c>
    </row>
    <row r="198" spans="1:11" ht="16.5" thickTop="1" thickBot="1" x14ac:dyDescent="0.3">
      <c r="A198" t="s">
        <v>1</v>
      </c>
      <c r="B198" s="20">
        <v>225</v>
      </c>
      <c r="C198" s="20">
        <v>7.3</v>
      </c>
      <c r="D198" s="20">
        <v>13.5</v>
      </c>
      <c r="E198" s="20">
        <v>6.7</v>
      </c>
      <c r="F198" s="20">
        <v>-5.6</v>
      </c>
      <c r="G198" s="20">
        <v>-33.9</v>
      </c>
      <c r="H198" s="20">
        <v>19</v>
      </c>
      <c r="I198" s="20">
        <v>25.8</v>
      </c>
      <c r="J198" s="20">
        <v>29.4</v>
      </c>
      <c r="K198" s="20">
        <v>24.9</v>
      </c>
    </row>
    <row r="199" spans="1:11" ht="16.5" thickTop="1" thickBot="1" x14ac:dyDescent="0.3">
      <c r="A199" t="s">
        <v>15</v>
      </c>
      <c r="B199" s="20">
        <v>4.9000000000000004</v>
      </c>
      <c r="C199" s="20">
        <v>14.2</v>
      </c>
      <c r="D199" s="20">
        <v>8.3000000000000007</v>
      </c>
      <c r="E199" s="20">
        <v>33.1</v>
      </c>
      <c r="F199" s="20">
        <v>16.899999999999999</v>
      </c>
      <c r="G199" s="20">
        <v>14.8</v>
      </c>
      <c r="H199" s="20">
        <v>22.5</v>
      </c>
      <c r="I199" s="20">
        <v>24.7</v>
      </c>
      <c r="J199" s="20">
        <v>28.4</v>
      </c>
      <c r="K199" s="20">
        <v>21.2</v>
      </c>
    </row>
    <row r="200" spans="1:11" ht="16.5" thickTop="1" thickBot="1" x14ac:dyDescent="0.3">
      <c r="A200" t="s">
        <v>5</v>
      </c>
      <c r="B200" s="20">
        <v>20.399999999999999</v>
      </c>
      <c r="C200" s="20">
        <v>28.4</v>
      </c>
      <c r="D200" s="20">
        <v>21.8</v>
      </c>
      <c r="E200" s="20">
        <v>16.2</v>
      </c>
      <c r="F200" s="20">
        <v>18.600000000000001</v>
      </c>
      <c r="G200" s="20">
        <v>15.4</v>
      </c>
      <c r="H200" s="20">
        <v>15.9</v>
      </c>
      <c r="I200" s="20">
        <v>13.4</v>
      </c>
      <c r="J200" s="20">
        <v>3.8</v>
      </c>
      <c r="K200" s="20">
        <v>3</v>
      </c>
    </row>
    <row r="201" spans="1:11" ht="16.5" thickTop="1" thickBot="1" x14ac:dyDescent="0.3">
      <c r="A201" t="s">
        <v>13</v>
      </c>
      <c r="B201" s="20">
        <v>16.399999999999999</v>
      </c>
      <c r="C201" s="20">
        <v>12.5</v>
      </c>
      <c r="D201" s="20">
        <v>10.3</v>
      </c>
      <c r="E201" s="20">
        <v>10.4</v>
      </c>
      <c r="F201" s="20">
        <v>4.4000000000000004</v>
      </c>
      <c r="G201" s="20">
        <v>-1.9</v>
      </c>
      <c r="H201" s="20">
        <v>-9</v>
      </c>
      <c r="I201" s="20">
        <v>2.8</v>
      </c>
      <c r="J201" s="20">
        <v>-3.8</v>
      </c>
      <c r="K201" s="20">
        <v>6.9</v>
      </c>
    </row>
    <row r="202" spans="1:11" ht="16.5" thickTop="1" thickBot="1" x14ac:dyDescent="0.3">
      <c r="A202" t="s">
        <v>16</v>
      </c>
      <c r="B202" s="20">
        <v>8.6</v>
      </c>
      <c r="C202" s="20">
        <v>4.7</v>
      </c>
      <c r="D202" s="20">
        <v>9.9</v>
      </c>
      <c r="E202" s="20">
        <v>6.1</v>
      </c>
      <c r="F202" s="20">
        <v>1.2</v>
      </c>
      <c r="G202" s="20">
        <v>-2.4</v>
      </c>
      <c r="H202" s="20">
        <v>3.4</v>
      </c>
      <c r="I202" s="20">
        <v>13.7</v>
      </c>
      <c r="J202" s="20">
        <v>14.8</v>
      </c>
      <c r="K202" s="20">
        <v>13.1</v>
      </c>
    </row>
    <row r="203" spans="1:11" ht="16.5" thickTop="1" thickBot="1" x14ac:dyDescent="0.3">
      <c r="A203" t="s">
        <v>2</v>
      </c>
      <c r="B203" s="20">
        <v>20.100000000000001</v>
      </c>
      <c r="C203" s="20">
        <v>12</v>
      </c>
      <c r="D203" s="20">
        <v>18.899999999999999</v>
      </c>
      <c r="E203" s="20">
        <v>21.1</v>
      </c>
      <c r="F203" s="20">
        <v>16.8</v>
      </c>
      <c r="G203" s="20">
        <v>16</v>
      </c>
      <c r="H203" s="20">
        <v>16.7</v>
      </c>
      <c r="I203" s="20">
        <v>15.2</v>
      </c>
      <c r="J203" s="20">
        <v>13.7</v>
      </c>
      <c r="K203" s="20">
        <v>11.9</v>
      </c>
    </row>
    <row r="204" spans="1:11" ht="16.5" thickTop="1" thickBot="1" x14ac:dyDescent="0.3">
      <c r="A204" t="s">
        <v>8</v>
      </c>
      <c r="B204" s="20">
        <v>17.3</v>
      </c>
      <c r="C204" s="20">
        <v>22.2</v>
      </c>
      <c r="D204" s="20">
        <v>15.8</v>
      </c>
      <c r="E204" s="20">
        <v>12.5</v>
      </c>
      <c r="F204" s="20">
        <v>11.3</v>
      </c>
      <c r="G204" s="20">
        <v>20.7</v>
      </c>
      <c r="H204" s="20">
        <v>19.600000000000001</v>
      </c>
      <c r="I204" s="20">
        <v>2.8</v>
      </c>
      <c r="J204" s="20">
        <v>-2.7</v>
      </c>
      <c r="K204" s="20">
        <v>3</v>
      </c>
    </row>
    <row r="205" spans="1:11" ht="16.5" thickTop="1" thickBot="1" x14ac:dyDescent="0.3">
      <c r="A205" t="s">
        <v>12</v>
      </c>
      <c r="B205" s="20">
        <v>19.5</v>
      </c>
      <c r="C205" s="20">
        <v>27.6</v>
      </c>
      <c r="D205" s="20">
        <v>22.1</v>
      </c>
      <c r="E205" s="20">
        <v>24.6</v>
      </c>
      <c r="F205" s="20">
        <v>18.600000000000001</v>
      </c>
      <c r="G205" s="20">
        <v>18.100000000000001</v>
      </c>
      <c r="H205" s="20">
        <v>13.1</v>
      </c>
      <c r="I205" s="20">
        <v>8.4</v>
      </c>
      <c r="J205" s="20">
        <v>13.5</v>
      </c>
      <c r="K205" s="20">
        <v>9.3000000000000007</v>
      </c>
    </row>
    <row r="206" spans="1:11" ht="16.5" thickTop="1" thickBot="1" x14ac:dyDescent="0.3">
      <c r="A206" t="s">
        <v>18</v>
      </c>
      <c r="B206" s="20">
        <v>12.2</v>
      </c>
      <c r="C206" s="20">
        <v>15.4</v>
      </c>
      <c r="D206" s="20">
        <v>14.8</v>
      </c>
      <c r="E206" s="20">
        <v>25.3</v>
      </c>
      <c r="F206" s="20">
        <v>31.8</v>
      </c>
      <c r="G206" s="20">
        <v>10.7</v>
      </c>
      <c r="H206" s="20">
        <v>6.6</v>
      </c>
      <c r="I206" s="20">
        <v>3.3</v>
      </c>
      <c r="J206" s="20">
        <v>3.9</v>
      </c>
      <c r="K206" s="20">
        <v>-0.4</v>
      </c>
    </row>
    <row r="207" spans="1:11" ht="16.5" thickTop="1" thickBot="1" x14ac:dyDescent="0.3">
      <c r="A207" t="s">
        <v>3</v>
      </c>
      <c r="B207" s="20">
        <v>8.4</v>
      </c>
      <c r="C207" s="20">
        <v>11.4</v>
      </c>
      <c r="D207" s="20">
        <v>14.9</v>
      </c>
      <c r="E207" s="20">
        <v>7.2</v>
      </c>
      <c r="F207" s="20">
        <v>9.1999999999999993</v>
      </c>
      <c r="G207" s="20">
        <v>9</v>
      </c>
      <c r="H207" s="20">
        <v>9.1999999999999993</v>
      </c>
      <c r="I207" s="20">
        <v>9.8000000000000007</v>
      </c>
      <c r="J207" s="20">
        <v>10.8</v>
      </c>
      <c r="K207" s="20">
        <v>10.5</v>
      </c>
    </row>
    <row r="208" spans="1:11" ht="16.5" thickTop="1" thickBot="1" x14ac:dyDescent="0.3">
      <c r="A208" t="s">
        <v>9</v>
      </c>
      <c r="B208" s="20">
        <v>2.8</v>
      </c>
      <c r="C208" s="20">
        <v>7</v>
      </c>
      <c r="D208" s="20">
        <v>10</v>
      </c>
      <c r="E208" s="20">
        <v>12.9</v>
      </c>
      <c r="F208" s="20">
        <v>0.9</v>
      </c>
      <c r="G208" s="20">
        <v>-0.5</v>
      </c>
      <c r="H208" s="20">
        <v>1.5</v>
      </c>
      <c r="I208" s="20">
        <v>-0.2</v>
      </c>
      <c r="J208" s="20">
        <v>5.5</v>
      </c>
      <c r="K208" s="20">
        <v>2.4</v>
      </c>
    </row>
    <row r="209" spans="1:11" ht="16.5" thickTop="1" thickBot="1" x14ac:dyDescent="0.3">
      <c r="A209" t="s">
        <v>4</v>
      </c>
      <c r="B209" s="20">
        <v>9.4</v>
      </c>
      <c r="C209" s="20">
        <v>6</v>
      </c>
      <c r="D209" s="20">
        <v>14.8</v>
      </c>
      <c r="E209" s="20">
        <v>21.3</v>
      </c>
      <c r="F209" s="20">
        <v>21.5</v>
      </c>
      <c r="G209" s="20">
        <v>4</v>
      </c>
      <c r="H209" s="20">
        <v>3.9</v>
      </c>
      <c r="I209" s="20">
        <v>0.7</v>
      </c>
      <c r="J209" s="20">
        <v>12.2</v>
      </c>
      <c r="K209" s="20">
        <v>-30.5</v>
      </c>
    </row>
    <row r="210" spans="1:11" ht="16.5" thickTop="1" thickBot="1" x14ac:dyDescent="0.3">
      <c r="A210" t="s">
        <v>11</v>
      </c>
      <c r="B210" s="20">
        <v>24.8</v>
      </c>
      <c r="C210" s="20">
        <v>17.899999999999999</v>
      </c>
      <c r="D210" s="20">
        <v>21.8</v>
      </c>
      <c r="E210" s="20">
        <v>4.7</v>
      </c>
      <c r="F210" s="20">
        <v>5</v>
      </c>
      <c r="G210" s="20">
        <v>-6</v>
      </c>
      <c r="H210" s="20">
        <v>14.1</v>
      </c>
      <c r="I210" s="20">
        <v>11.8</v>
      </c>
      <c r="J210" s="20">
        <v>6.7</v>
      </c>
      <c r="K210" s="20">
        <v>2.9</v>
      </c>
    </row>
    <row r="211" spans="1:11" ht="16.5" thickTop="1" thickBot="1" x14ac:dyDescent="0.3">
      <c r="A211" t="s">
        <v>10</v>
      </c>
      <c r="B211" s="20">
        <v>38.799999999999997</v>
      </c>
      <c r="C211" s="20">
        <v>30.7</v>
      </c>
      <c r="D211" s="20">
        <v>28</v>
      </c>
      <c r="E211" s="20">
        <v>25.5</v>
      </c>
      <c r="F211" s="20">
        <v>22.8</v>
      </c>
      <c r="G211" s="20">
        <v>26.6</v>
      </c>
      <c r="H211" s="20">
        <v>27.8</v>
      </c>
      <c r="I211" s="20">
        <v>20.8</v>
      </c>
      <c r="J211" s="20">
        <v>18.100000000000001</v>
      </c>
      <c r="K211" s="20">
        <v>19.899999999999999</v>
      </c>
    </row>
    <row r="212" spans="1:11" ht="16.5" thickTop="1" thickBot="1" x14ac:dyDescent="0.3">
      <c r="A212" t="s">
        <v>6</v>
      </c>
      <c r="B212" s="20">
        <v>36</v>
      </c>
      <c r="C212" s="20">
        <v>22.5</v>
      </c>
      <c r="D212" s="20">
        <v>25.5</v>
      </c>
      <c r="E212" s="20">
        <v>22</v>
      </c>
      <c r="F212" s="20">
        <v>15.3</v>
      </c>
      <c r="G212" s="20">
        <v>12.2</v>
      </c>
      <c r="H212" s="20">
        <v>13.8</v>
      </c>
      <c r="I212" s="20">
        <v>12.9</v>
      </c>
      <c r="J212" s="20">
        <v>13.6</v>
      </c>
      <c r="K212" s="20">
        <v>14.3</v>
      </c>
    </row>
    <row r="213" spans="1:11" ht="16.5" thickTop="1" thickBot="1" x14ac:dyDescent="0.3">
      <c r="A213" t="s">
        <v>0</v>
      </c>
      <c r="B213" s="20">
        <v>30</v>
      </c>
      <c r="C213" s="20">
        <v>26.8</v>
      </c>
      <c r="D213" s="20">
        <v>25.4</v>
      </c>
      <c r="E213" s="20">
        <v>34</v>
      </c>
      <c r="F213" s="20">
        <v>30.3</v>
      </c>
      <c r="G213" s="20">
        <v>30.3</v>
      </c>
      <c r="H213" s="20">
        <v>29.9</v>
      </c>
      <c r="I213" s="20">
        <v>29</v>
      </c>
      <c r="J213" s="20">
        <v>22.3</v>
      </c>
      <c r="K213" s="20">
        <v>12.7</v>
      </c>
    </row>
    <row r="214" spans="1:11" ht="16.5" thickTop="1" thickBot="1" x14ac:dyDescent="0.3">
      <c r="A214" t="s">
        <v>14</v>
      </c>
      <c r="B214" s="20">
        <v>17.5</v>
      </c>
      <c r="C214" s="20">
        <v>7</v>
      </c>
      <c r="D214" s="20">
        <v>31.2</v>
      </c>
      <c r="E214" s="20">
        <v>-4.7</v>
      </c>
      <c r="F214" s="20">
        <v>7.9</v>
      </c>
      <c r="G214" s="20">
        <v>-5.6</v>
      </c>
      <c r="H214" s="20">
        <v>9.4</v>
      </c>
      <c r="I214" s="20">
        <v>-12</v>
      </c>
      <c r="J214" s="20">
        <v>14.8</v>
      </c>
      <c r="K214" s="20">
        <v>11.3</v>
      </c>
    </row>
    <row r="215" spans="1:11" ht="16.5" thickTop="1" thickBot="1" x14ac:dyDescent="0.3">
      <c r="A215" t="s">
        <v>7</v>
      </c>
      <c r="B215" s="20">
        <v>15.6</v>
      </c>
      <c r="C215" s="20">
        <v>11.6</v>
      </c>
      <c r="D215" s="20">
        <v>11</v>
      </c>
      <c r="E215" s="20">
        <v>7.3</v>
      </c>
      <c r="F215" s="20">
        <v>1</v>
      </c>
      <c r="G215" s="20">
        <v>1.7</v>
      </c>
      <c r="H215" s="20">
        <v>1.7</v>
      </c>
      <c r="I215" s="20">
        <v>2.5</v>
      </c>
      <c r="J215" s="20">
        <v>16.3</v>
      </c>
      <c r="K215" s="20">
        <v>8.9</v>
      </c>
    </row>
    <row r="216" spans="1:11" ht="16.5" thickTop="1" thickBot="1" x14ac:dyDescent="0.3">
      <c r="A216" t="s">
        <v>17</v>
      </c>
      <c r="B216" s="20">
        <v>-1.5</v>
      </c>
      <c r="C216" s="20">
        <v>9.6</v>
      </c>
      <c r="D216" s="20">
        <v>-3.4</v>
      </c>
      <c r="E216" s="20">
        <v>3.2</v>
      </c>
      <c r="F216" s="20">
        <v>7.1</v>
      </c>
      <c r="G216" s="20">
        <v>10.6</v>
      </c>
      <c r="H216" s="20">
        <v>15.4</v>
      </c>
      <c r="I216" s="20">
        <v>7.3</v>
      </c>
      <c r="J216" s="20">
        <v>0.2</v>
      </c>
      <c r="K216" s="20">
        <v>8.4</v>
      </c>
    </row>
    <row r="217" spans="1:11" ht="13.5" thickTop="1" x14ac:dyDescent="0.2"/>
    <row r="232" spans="1:5" ht="13.5" thickBot="1" x14ac:dyDescent="0.25"/>
    <row r="233" spans="1:5" ht="16.5" thickTop="1" thickBot="1" x14ac:dyDescent="0.3">
      <c r="A233" s="22" t="s">
        <v>337</v>
      </c>
    </row>
    <row r="234" spans="1:5" ht="13.5" thickTop="1" x14ac:dyDescent="0.2"/>
    <row r="236" spans="1:5" ht="60.75" thickBot="1" x14ac:dyDescent="0.25">
      <c r="A236" s="15"/>
      <c r="B236" s="21">
        <v>2008</v>
      </c>
      <c r="C236" s="21">
        <v>2017</v>
      </c>
      <c r="D236" s="21" t="s">
        <v>304</v>
      </c>
      <c r="E236" s="21" t="s">
        <v>305</v>
      </c>
    </row>
    <row r="237" spans="1:5" ht="16.5" thickTop="1" thickBot="1" x14ac:dyDescent="0.25">
      <c r="A237" s="15" t="s">
        <v>19</v>
      </c>
      <c r="B237" s="21">
        <v>4.9000000000000004</v>
      </c>
      <c r="C237" s="21">
        <v>34.200000000000003</v>
      </c>
      <c r="D237" s="21">
        <v>26.555</v>
      </c>
      <c r="E237" s="21">
        <v>9.3949999999999996</v>
      </c>
    </row>
    <row r="238" spans="1:5" ht="16.5" thickTop="1" thickBot="1" x14ac:dyDescent="0.25">
      <c r="A238" s="15" t="s">
        <v>1</v>
      </c>
      <c r="B238" s="21">
        <v>225</v>
      </c>
      <c r="C238" s="21">
        <v>24.9</v>
      </c>
      <c r="D238" s="21">
        <v>26.555</v>
      </c>
      <c r="E238" s="21">
        <v>9.3949999999999996</v>
      </c>
    </row>
    <row r="239" spans="1:5" ht="16.5" thickTop="1" thickBot="1" x14ac:dyDescent="0.25">
      <c r="A239" s="15" t="s">
        <v>15</v>
      </c>
      <c r="B239" s="21">
        <v>4.9000000000000004</v>
      </c>
      <c r="C239" s="21">
        <v>21.2</v>
      </c>
      <c r="D239" s="21">
        <v>26.555</v>
      </c>
      <c r="E239" s="21">
        <v>9.3949999999999996</v>
      </c>
    </row>
    <row r="240" spans="1:5" ht="27" thickTop="1" thickBot="1" x14ac:dyDescent="0.25">
      <c r="A240" s="15" t="s">
        <v>5</v>
      </c>
      <c r="B240" s="21">
        <v>20.399999999999999</v>
      </c>
      <c r="C240" s="21">
        <v>3</v>
      </c>
      <c r="D240" s="21">
        <v>26.555</v>
      </c>
      <c r="E240" s="21">
        <v>9.3949999999999996</v>
      </c>
    </row>
    <row r="241" spans="1:5" ht="16.5" thickTop="1" thickBot="1" x14ac:dyDescent="0.25">
      <c r="A241" s="15" t="s">
        <v>13</v>
      </c>
      <c r="B241" s="21">
        <v>16.399999999999999</v>
      </c>
      <c r="C241" s="21">
        <v>6.9</v>
      </c>
      <c r="D241" s="21">
        <v>26.555</v>
      </c>
      <c r="E241" s="21">
        <v>9.3949999999999996</v>
      </c>
    </row>
    <row r="242" spans="1:5" ht="27" thickTop="1" thickBot="1" x14ac:dyDescent="0.25">
      <c r="A242" s="15" t="s">
        <v>16</v>
      </c>
      <c r="B242" s="21">
        <v>8.6</v>
      </c>
      <c r="C242" s="21">
        <v>13.1</v>
      </c>
      <c r="D242" s="21">
        <v>26.555</v>
      </c>
      <c r="E242" s="21">
        <v>9.3949999999999996</v>
      </c>
    </row>
    <row r="243" spans="1:5" ht="16.5" thickTop="1" thickBot="1" x14ac:dyDescent="0.25">
      <c r="A243" s="15" t="s">
        <v>2</v>
      </c>
      <c r="B243" s="21">
        <v>20.100000000000001</v>
      </c>
      <c r="C243" s="21">
        <v>11.9</v>
      </c>
      <c r="D243" s="21">
        <v>26.555</v>
      </c>
      <c r="E243" s="21">
        <v>9.3949999999999996</v>
      </c>
    </row>
    <row r="244" spans="1:5" ht="16.5" thickTop="1" thickBot="1" x14ac:dyDescent="0.25">
      <c r="A244" s="15" t="s">
        <v>8</v>
      </c>
      <c r="B244" s="21">
        <v>17.3</v>
      </c>
      <c r="C244" s="21">
        <v>3</v>
      </c>
      <c r="D244" s="21">
        <v>26.555</v>
      </c>
      <c r="E244" s="21">
        <v>9.3949999999999996</v>
      </c>
    </row>
    <row r="245" spans="1:5" ht="16.5" thickTop="1" thickBot="1" x14ac:dyDescent="0.25">
      <c r="A245" s="15" t="s">
        <v>12</v>
      </c>
      <c r="B245" s="21">
        <v>19.5</v>
      </c>
      <c r="C245" s="21">
        <v>9.3000000000000007</v>
      </c>
      <c r="D245" s="21">
        <v>26.555</v>
      </c>
      <c r="E245" s="21">
        <v>9.3949999999999996</v>
      </c>
    </row>
    <row r="246" spans="1:5" ht="16.5" thickTop="1" thickBot="1" x14ac:dyDescent="0.25">
      <c r="A246" s="15" t="s">
        <v>18</v>
      </c>
      <c r="B246" s="21">
        <v>12.2</v>
      </c>
      <c r="C246" s="21">
        <v>-0.4</v>
      </c>
      <c r="D246" s="21">
        <v>26.555</v>
      </c>
      <c r="E246" s="21">
        <v>9.3949999999999996</v>
      </c>
    </row>
    <row r="247" spans="1:5" ht="16.5" thickTop="1" thickBot="1" x14ac:dyDescent="0.25">
      <c r="A247" s="15" t="s">
        <v>3</v>
      </c>
      <c r="B247" s="21">
        <v>8.4</v>
      </c>
      <c r="C247" s="21">
        <v>10.5</v>
      </c>
      <c r="D247" s="21">
        <v>26.555</v>
      </c>
      <c r="E247" s="21">
        <v>9.3949999999999996</v>
      </c>
    </row>
    <row r="248" spans="1:5" ht="16.5" thickTop="1" thickBot="1" x14ac:dyDescent="0.25">
      <c r="A248" s="15" t="s">
        <v>9</v>
      </c>
      <c r="B248" s="21">
        <v>2.8</v>
      </c>
      <c r="C248" s="21">
        <v>2.4</v>
      </c>
      <c r="D248" s="21">
        <v>26.555</v>
      </c>
      <c r="E248" s="21">
        <v>9.3949999999999996</v>
      </c>
    </row>
    <row r="249" spans="1:5" ht="16.5" thickTop="1" thickBot="1" x14ac:dyDescent="0.25">
      <c r="A249" s="15" t="s">
        <v>4</v>
      </c>
      <c r="B249" s="21">
        <v>9.4</v>
      </c>
      <c r="C249" s="21">
        <v>-30.5</v>
      </c>
      <c r="D249" s="21">
        <v>26.555</v>
      </c>
      <c r="E249" s="21">
        <v>9.3949999999999996</v>
      </c>
    </row>
    <row r="250" spans="1:5" ht="16.5" thickTop="1" thickBot="1" x14ac:dyDescent="0.25">
      <c r="A250" s="15" t="s">
        <v>11</v>
      </c>
      <c r="B250" s="21">
        <v>24.8</v>
      </c>
      <c r="C250" s="21">
        <v>2.9</v>
      </c>
      <c r="D250" s="21">
        <v>26.555</v>
      </c>
      <c r="E250" s="21">
        <v>9.3949999999999996</v>
      </c>
    </row>
    <row r="251" spans="1:5" ht="16.5" thickTop="1" thickBot="1" x14ac:dyDescent="0.25">
      <c r="A251" s="15" t="s">
        <v>10</v>
      </c>
      <c r="B251" s="21">
        <v>38.799999999999997</v>
      </c>
      <c r="C251" s="21">
        <v>19.899999999999999</v>
      </c>
      <c r="D251" s="21">
        <v>26.555</v>
      </c>
      <c r="E251" s="21">
        <v>9.3949999999999996</v>
      </c>
    </row>
    <row r="252" spans="1:5" ht="16.5" thickTop="1" thickBot="1" x14ac:dyDescent="0.25">
      <c r="A252" s="15" t="s">
        <v>6</v>
      </c>
      <c r="B252" s="21">
        <v>36</v>
      </c>
      <c r="C252" s="21">
        <v>14.3</v>
      </c>
      <c r="D252" s="21">
        <v>26.555</v>
      </c>
      <c r="E252" s="21">
        <v>9.3949999999999996</v>
      </c>
    </row>
    <row r="253" spans="1:5" ht="16.5" thickTop="1" thickBot="1" x14ac:dyDescent="0.25">
      <c r="A253" s="15" t="s">
        <v>0</v>
      </c>
      <c r="B253" s="21">
        <v>30</v>
      </c>
      <c r="C253" s="21">
        <v>12.7</v>
      </c>
      <c r="D253" s="21">
        <v>26.555</v>
      </c>
      <c r="E253" s="21">
        <v>9.3949999999999996</v>
      </c>
    </row>
    <row r="254" spans="1:5" ht="16.5" thickTop="1" thickBot="1" x14ac:dyDescent="0.25">
      <c r="A254" s="15" t="s">
        <v>14</v>
      </c>
      <c r="B254" s="21">
        <v>17.5</v>
      </c>
      <c r="C254" s="21">
        <v>11.3</v>
      </c>
      <c r="D254" s="21">
        <v>26.555</v>
      </c>
      <c r="E254" s="21">
        <v>9.3949999999999996</v>
      </c>
    </row>
    <row r="255" spans="1:5" ht="16.5" thickTop="1" thickBot="1" x14ac:dyDescent="0.25">
      <c r="A255" s="15" t="s">
        <v>7</v>
      </c>
      <c r="B255" s="21">
        <v>15.6</v>
      </c>
      <c r="C255" s="21">
        <v>8.9</v>
      </c>
      <c r="D255" s="21">
        <v>26.555</v>
      </c>
      <c r="E255" s="21">
        <v>9.3949999999999996</v>
      </c>
    </row>
    <row r="256" spans="1:5" ht="16.5" thickTop="1" thickBot="1" x14ac:dyDescent="0.25">
      <c r="A256" s="15" t="s">
        <v>17</v>
      </c>
      <c r="B256" s="21">
        <v>-1.5</v>
      </c>
      <c r="C256" s="21">
        <v>8.4</v>
      </c>
      <c r="D256" s="21">
        <v>26.555</v>
      </c>
      <c r="E256" s="21">
        <v>9.3949999999999996</v>
      </c>
    </row>
    <row r="257" ht="13.5" thickTop="1" x14ac:dyDescent="0.2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90" zoomScaleNormal="90" workbookViewId="0">
      <selection activeCell="R32" sqref="R32"/>
    </sheetView>
  </sheetViews>
  <sheetFormatPr defaultColWidth="11.42578125" defaultRowHeight="12.75" x14ac:dyDescent="0.2"/>
  <cols>
    <col min="1" max="1" width="29.85546875" style="8" bestFit="1" customWidth="1"/>
  </cols>
  <sheetData>
    <row r="1" spans="1:18" s="8" customFormat="1" ht="15" x14ac:dyDescent="0.25">
      <c r="B1" s="8">
        <v>2006</v>
      </c>
      <c r="C1" s="12">
        <v>2007</v>
      </c>
      <c r="D1" s="17">
        <v>2008</v>
      </c>
      <c r="E1" s="17">
        <v>2009</v>
      </c>
      <c r="F1" s="17">
        <v>2010</v>
      </c>
      <c r="G1" s="17">
        <v>2011</v>
      </c>
      <c r="H1" s="17">
        <v>2012</v>
      </c>
      <c r="I1" s="17">
        <v>2013</v>
      </c>
      <c r="J1" s="17">
        <v>2014</v>
      </c>
      <c r="K1" s="17">
        <v>2015</v>
      </c>
      <c r="L1" s="17">
        <v>2016</v>
      </c>
      <c r="M1" s="17">
        <v>2017</v>
      </c>
    </row>
    <row r="2" spans="1:18" s="10" customFormat="1" ht="15" x14ac:dyDescent="0.25">
      <c r="A2" s="9" t="s">
        <v>19</v>
      </c>
      <c r="B2" s="4">
        <v>0</v>
      </c>
      <c r="C2" s="13">
        <v>15288</v>
      </c>
      <c r="D2" s="19">
        <v>25151</v>
      </c>
      <c r="E2" s="19">
        <v>27987</v>
      </c>
      <c r="F2" s="19">
        <v>34463</v>
      </c>
      <c r="G2" s="19">
        <v>35815</v>
      </c>
      <c r="H2" s="19">
        <v>42508</v>
      </c>
      <c r="I2" s="19">
        <v>90869</v>
      </c>
      <c r="J2" s="19">
        <v>99642</v>
      </c>
      <c r="K2" s="19">
        <v>126350</v>
      </c>
      <c r="L2" s="19">
        <v>145349</v>
      </c>
      <c r="M2" s="19">
        <v>253998</v>
      </c>
      <c r="O2" s="4"/>
      <c r="P2" s="4"/>
      <c r="Q2" s="4"/>
      <c r="R2" s="4"/>
    </row>
    <row r="3" spans="1:18" s="10" customFormat="1" ht="15" x14ac:dyDescent="0.25">
      <c r="A3" s="9" t="s">
        <v>1</v>
      </c>
      <c r="B3" s="4">
        <v>0</v>
      </c>
      <c r="C3" s="13">
        <v>110</v>
      </c>
      <c r="D3" s="19">
        <v>0</v>
      </c>
      <c r="E3" s="19">
        <v>202206</v>
      </c>
      <c r="F3" s="19">
        <v>246349</v>
      </c>
      <c r="G3" s="19">
        <v>331218</v>
      </c>
      <c r="H3" s="19">
        <v>284582</v>
      </c>
      <c r="I3" s="19">
        <v>343486</v>
      </c>
      <c r="J3" s="19">
        <v>310715</v>
      </c>
      <c r="K3" s="19">
        <v>297146</v>
      </c>
      <c r="L3" s="19">
        <v>309452</v>
      </c>
      <c r="M3" s="19">
        <v>340753</v>
      </c>
      <c r="O3" s="4"/>
      <c r="P3" s="4"/>
      <c r="Q3" s="4"/>
      <c r="R3" s="4"/>
    </row>
    <row r="4" spans="1:18" s="10" customFormat="1" ht="15" x14ac:dyDescent="0.25">
      <c r="A4" s="9" t="s">
        <v>15</v>
      </c>
      <c r="B4" s="4">
        <v>12362</v>
      </c>
      <c r="C4" s="13">
        <v>19007</v>
      </c>
      <c r="D4" s="19">
        <v>25799</v>
      </c>
      <c r="E4" s="19">
        <v>41176</v>
      </c>
      <c r="F4" s="19">
        <v>61704</v>
      </c>
      <c r="G4" s="19">
        <v>90805</v>
      </c>
      <c r="H4" s="19">
        <v>100598</v>
      </c>
      <c r="I4" s="19">
        <v>112307</v>
      </c>
      <c r="J4" s="19">
        <v>131517</v>
      </c>
      <c r="K4" s="19">
        <v>142567</v>
      </c>
      <c r="L4" s="19">
        <v>146232</v>
      </c>
      <c r="M4" s="19">
        <v>153898</v>
      </c>
      <c r="O4" s="4"/>
      <c r="P4" s="4"/>
      <c r="Q4" s="4"/>
      <c r="R4" s="4"/>
    </row>
    <row r="5" spans="1:18" s="10" customFormat="1" ht="15" x14ac:dyDescent="0.25">
      <c r="A5" s="9" t="s">
        <v>5</v>
      </c>
      <c r="B5" s="4">
        <v>46520</v>
      </c>
      <c r="C5" s="13">
        <v>68852</v>
      </c>
      <c r="D5" s="19">
        <v>80453</v>
      </c>
      <c r="E5" s="19">
        <v>99198</v>
      </c>
      <c r="F5" s="19">
        <v>93578</v>
      </c>
      <c r="G5" s="19">
        <v>91880</v>
      </c>
      <c r="H5" s="19">
        <v>128304</v>
      </c>
      <c r="I5" s="19">
        <v>130433</v>
      </c>
      <c r="J5" s="19">
        <v>137542</v>
      </c>
      <c r="K5" s="19">
        <v>136992</v>
      </c>
      <c r="L5" s="19">
        <v>139360</v>
      </c>
      <c r="M5" s="19">
        <v>115545</v>
      </c>
      <c r="O5" s="4"/>
      <c r="P5" s="4"/>
      <c r="Q5" s="4"/>
      <c r="R5" s="4"/>
    </row>
    <row r="6" spans="1:18" s="10" customFormat="1" ht="15" x14ac:dyDescent="0.25">
      <c r="A6" s="9" t="s">
        <v>13</v>
      </c>
      <c r="B6" s="4">
        <v>2788205</v>
      </c>
      <c r="C6" s="13">
        <v>3532421</v>
      </c>
      <c r="D6" s="19">
        <v>4036640</v>
      </c>
      <c r="E6" s="19">
        <v>3755080</v>
      </c>
      <c r="F6" s="19">
        <v>3823792</v>
      </c>
      <c r="G6" s="19">
        <v>4045265</v>
      </c>
      <c r="H6" s="19">
        <v>4355927</v>
      </c>
      <c r="I6" s="19">
        <v>4033467</v>
      </c>
      <c r="J6" s="19">
        <v>3830972</v>
      </c>
      <c r="K6" s="19">
        <v>3563518</v>
      </c>
      <c r="L6" s="19">
        <v>3339954</v>
      </c>
      <c r="M6" s="19">
        <v>3426254</v>
      </c>
      <c r="O6" s="4"/>
      <c r="P6" s="4"/>
      <c r="Q6" s="4"/>
      <c r="R6" s="4"/>
    </row>
    <row r="7" spans="1:18" s="10" customFormat="1" ht="15" x14ac:dyDescent="0.25">
      <c r="A7" s="9" t="s">
        <v>16</v>
      </c>
      <c r="B7" s="4">
        <v>331143</v>
      </c>
      <c r="C7" s="13">
        <v>396984</v>
      </c>
      <c r="D7" s="19">
        <v>615819</v>
      </c>
      <c r="E7" s="19">
        <v>683354</v>
      </c>
      <c r="F7" s="19">
        <v>610066</v>
      </c>
      <c r="G7" s="19">
        <v>505395</v>
      </c>
      <c r="H7" s="19">
        <v>7044859</v>
      </c>
      <c r="I7" s="19">
        <v>7697452</v>
      </c>
      <c r="J7" s="19">
        <v>1095636</v>
      </c>
      <c r="K7" s="19">
        <v>1639905</v>
      </c>
      <c r="L7" s="19">
        <v>1805393</v>
      </c>
      <c r="M7" s="19">
        <v>1801742</v>
      </c>
      <c r="O7" s="4"/>
      <c r="P7" s="4"/>
      <c r="Q7" s="4"/>
      <c r="R7" s="4"/>
    </row>
    <row r="8" spans="1:18" s="10" customFormat="1" ht="15" x14ac:dyDescent="0.25">
      <c r="A8" s="9" t="s">
        <v>2</v>
      </c>
      <c r="B8" s="4">
        <v>168150</v>
      </c>
      <c r="C8" s="13">
        <v>198864</v>
      </c>
      <c r="D8" s="19">
        <v>264386</v>
      </c>
      <c r="E8" s="19">
        <v>311669</v>
      </c>
      <c r="F8" s="19">
        <v>365892</v>
      </c>
      <c r="G8" s="19">
        <v>480081</v>
      </c>
      <c r="H8" s="19">
        <v>565520</v>
      </c>
      <c r="I8" s="19">
        <v>615731</v>
      </c>
      <c r="J8" s="19">
        <v>672920</v>
      </c>
      <c r="K8" s="19">
        <v>785743</v>
      </c>
      <c r="L8" s="19">
        <v>834340</v>
      </c>
      <c r="M8" s="19">
        <v>866128</v>
      </c>
      <c r="O8" s="4"/>
      <c r="P8" s="4"/>
      <c r="Q8" s="4"/>
      <c r="R8" s="4"/>
    </row>
    <row r="9" spans="1:18" s="10" customFormat="1" ht="15" x14ac:dyDescent="0.25">
      <c r="A9" s="9" t="s">
        <v>8</v>
      </c>
      <c r="B9" s="4">
        <v>570361</v>
      </c>
      <c r="C9" s="13">
        <v>992388</v>
      </c>
      <c r="D9" s="19">
        <v>1267459</v>
      </c>
      <c r="E9" s="19">
        <v>1282666</v>
      </c>
      <c r="F9" s="19">
        <v>1265541</v>
      </c>
      <c r="G9" s="19">
        <v>1203251</v>
      </c>
      <c r="H9" s="19">
        <v>1061071</v>
      </c>
      <c r="I9" s="19">
        <v>1090131</v>
      </c>
      <c r="J9" s="19">
        <v>1153116</v>
      </c>
      <c r="K9" s="19">
        <v>870891</v>
      </c>
      <c r="L9" s="19">
        <v>567169</v>
      </c>
      <c r="M9" s="19">
        <v>510522</v>
      </c>
      <c r="O9" s="4"/>
      <c r="P9" s="4"/>
      <c r="Q9" s="4"/>
      <c r="R9" s="4"/>
    </row>
    <row r="10" spans="1:18" s="10" customFormat="1" ht="15" x14ac:dyDescent="0.25">
      <c r="A10" s="9" t="s">
        <v>12</v>
      </c>
      <c r="B10" s="4">
        <v>530856</v>
      </c>
      <c r="C10" s="13">
        <v>579469</v>
      </c>
      <c r="D10" s="19">
        <v>685885</v>
      </c>
      <c r="E10" s="19">
        <v>774697</v>
      </c>
      <c r="F10" s="19">
        <v>796224</v>
      </c>
      <c r="G10" s="19">
        <v>820920</v>
      </c>
      <c r="H10" s="19">
        <v>886039</v>
      </c>
      <c r="I10" s="19">
        <v>943589</v>
      </c>
      <c r="J10" s="19">
        <v>977135</v>
      </c>
      <c r="K10" s="19">
        <v>960989</v>
      </c>
      <c r="L10" s="19">
        <v>1174709</v>
      </c>
      <c r="M10" s="19">
        <v>1126708</v>
      </c>
      <c r="O10" s="4"/>
      <c r="P10" s="4"/>
      <c r="Q10" s="4"/>
      <c r="R10" s="4"/>
    </row>
    <row r="11" spans="1:18" s="10" customFormat="1" ht="15" x14ac:dyDescent="0.25">
      <c r="A11" s="9" t="s">
        <v>18</v>
      </c>
      <c r="B11" s="4">
        <v>101151</v>
      </c>
      <c r="C11" s="13">
        <v>118212</v>
      </c>
      <c r="D11" s="19">
        <v>125775</v>
      </c>
      <c r="E11" s="19">
        <v>140355</v>
      </c>
      <c r="F11" s="19">
        <v>180721</v>
      </c>
      <c r="G11" s="19">
        <v>197810</v>
      </c>
      <c r="H11" s="19">
        <v>235579</v>
      </c>
      <c r="I11" s="19">
        <v>230381</v>
      </c>
      <c r="J11" s="19">
        <v>239705</v>
      </c>
      <c r="K11" s="19">
        <v>578164</v>
      </c>
      <c r="L11" s="19">
        <v>589854</v>
      </c>
      <c r="M11" s="19">
        <v>600863</v>
      </c>
      <c r="O11" s="4"/>
      <c r="P11" s="4"/>
      <c r="Q11" s="4"/>
      <c r="R11" s="4"/>
    </row>
    <row r="12" spans="1:18" s="10" customFormat="1" ht="15" x14ac:dyDescent="0.25">
      <c r="A12" s="9" t="s">
        <v>3</v>
      </c>
      <c r="B12" s="4">
        <v>5132529</v>
      </c>
      <c r="C12" s="13">
        <v>5725197</v>
      </c>
      <c r="D12" s="19">
        <v>6243545</v>
      </c>
      <c r="E12" s="19">
        <v>5136224</v>
      </c>
      <c r="F12" s="19">
        <v>5308072</v>
      </c>
      <c r="G12" s="19">
        <v>4609758</v>
      </c>
      <c r="H12" s="19">
        <v>4608094</v>
      </c>
      <c r="I12" s="19">
        <v>4874139</v>
      </c>
      <c r="J12" s="19">
        <v>4528382</v>
      </c>
      <c r="K12" s="19">
        <v>4590420</v>
      </c>
      <c r="L12" s="19">
        <v>4749915</v>
      </c>
      <c r="M12" s="19">
        <v>4867204</v>
      </c>
      <c r="O12" s="4"/>
      <c r="P12" s="4"/>
      <c r="Q12" s="4"/>
      <c r="R12" s="4"/>
    </row>
    <row r="13" spans="1:18" s="10" customFormat="1" ht="15" x14ac:dyDescent="0.25">
      <c r="A13" s="9" t="s">
        <v>9</v>
      </c>
      <c r="B13" s="4">
        <v>496762</v>
      </c>
      <c r="C13" s="13">
        <v>785653</v>
      </c>
      <c r="D13" s="19">
        <v>1033500</v>
      </c>
      <c r="E13" s="19">
        <v>1165551</v>
      </c>
      <c r="F13" s="19">
        <v>1251036</v>
      </c>
      <c r="G13" s="19">
        <v>1474289</v>
      </c>
      <c r="H13" s="19">
        <v>2029223</v>
      </c>
      <c r="I13" s="19">
        <v>2176914</v>
      </c>
      <c r="J13" s="19">
        <v>3437911</v>
      </c>
      <c r="K13" s="19">
        <v>4213423</v>
      </c>
      <c r="L13" s="19">
        <v>4260253</v>
      </c>
      <c r="M13" s="19">
        <v>4622508</v>
      </c>
      <c r="O13" s="4"/>
      <c r="P13" s="4"/>
      <c r="Q13" s="4"/>
      <c r="R13" s="4"/>
    </row>
    <row r="14" spans="1:18" s="10" customFormat="1" ht="15" x14ac:dyDescent="0.25">
      <c r="A14" s="9" t="s">
        <v>4</v>
      </c>
      <c r="B14" s="4">
        <v>227054</v>
      </c>
      <c r="C14" s="13">
        <v>369890</v>
      </c>
      <c r="D14" s="19">
        <v>405110</v>
      </c>
      <c r="E14" s="19">
        <v>406581</v>
      </c>
      <c r="F14" s="19">
        <v>481869</v>
      </c>
      <c r="G14" s="19">
        <v>547960</v>
      </c>
      <c r="H14" s="19">
        <v>495684</v>
      </c>
      <c r="I14" s="19">
        <v>266365</v>
      </c>
      <c r="J14" s="19">
        <v>261927</v>
      </c>
      <c r="K14" s="19">
        <v>273018</v>
      </c>
      <c r="L14" s="19">
        <v>317244</v>
      </c>
      <c r="M14" s="19">
        <v>273344</v>
      </c>
      <c r="O14" s="4"/>
      <c r="P14" s="4"/>
      <c r="Q14" s="4"/>
      <c r="R14" s="4"/>
    </row>
    <row r="15" spans="1:18" s="10" customFormat="1" ht="15" x14ac:dyDescent="0.25">
      <c r="A15" s="9" t="s">
        <v>11</v>
      </c>
      <c r="B15" s="4">
        <v>28957</v>
      </c>
      <c r="C15" s="13">
        <v>34312</v>
      </c>
      <c r="D15" s="19">
        <v>50867</v>
      </c>
      <c r="E15" s="19">
        <v>52231</v>
      </c>
      <c r="F15" s="19">
        <v>64747</v>
      </c>
      <c r="G15" s="19">
        <v>73753</v>
      </c>
      <c r="H15" s="19">
        <v>64970</v>
      </c>
      <c r="I15" s="19">
        <v>82245</v>
      </c>
      <c r="J15" s="19">
        <v>96703</v>
      </c>
      <c r="K15" s="19">
        <v>104421</v>
      </c>
      <c r="L15" s="19">
        <v>117927</v>
      </c>
      <c r="M15" s="19">
        <v>115399</v>
      </c>
      <c r="O15" s="4"/>
      <c r="P15" s="4"/>
      <c r="Q15" s="4"/>
      <c r="R15" s="4"/>
    </row>
    <row r="16" spans="1:18" s="10" customFormat="1" ht="15" x14ac:dyDescent="0.25">
      <c r="A16" s="9" t="s">
        <v>10</v>
      </c>
      <c r="B16" s="4">
        <v>31719</v>
      </c>
      <c r="C16" s="13">
        <v>55013</v>
      </c>
      <c r="D16" s="19">
        <v>69614</v>
      </c>
      <c r="E16" s="19">
        <v>90563</v>
      </c>
      <c r="F16" s="19">
        <v>102102</v>
      </c>
      <c r="G16" s="19">
        <v>155397</v>
      </c>
      <c r="H16" s="19">
        <v>150163</v>
      </c>
      <c r="I16" s="19">
        <v>141915</v>
      </c>
      <c r="J16" s="19">
        <v>154260</v>
      </c>
      <c r="K16" s="19">
        <v>135353</v>
      </c>
      <c r="L16" s="19">
        <v>128059</v>
      </c>
      <c r="M16" s="19">
        <v>116385</v>
      </c>
      <c r="O16" s="4"/>
      <c r="P16" s="4"/>
      <c r="Q16" s="4"/>
      <c r="R16" s="4"/>
    </row>
    <row r="17" spans="1:18" s="10" customFormat="1" ht="15" x14ac:dyDescent="0.25">
      <c r="A17" s="9" t="s">
        <v>6</v>
      </c>
      <c r="B17" s="4">
        <v>1400279</v>
      </c>
      <c r="C17" s="13">
        <v>1303939</v>
      </c>
      <c r="D17" s="19">
        <v>1362444</v>
      </c>
      <c r="E17" s="19">
        <v>1332831</v>
      </c>
      <c r="F17" s="19">
        <v>1311591</v>
      </c>
      <c r="G17" s="19">
        <v>1403447</v>
      </c>
      <c r="H17" s="19">
        <v>1550232</v>
      </c>
      <c r="I17" s="19">
        <v>1478124</v>
      </c>
      <c r="J17" s="19">
        <v>1631266</v>
      </c>
      <c r="K17" s="19">
        <v>1725712</v>
      </c>
      <c r="L17" s="19">
        <v>1598184</v>
      </c>
      <c r="M17" s="19">
        <v>1682615</v>
      </c>
      <c r="O17" s="4"/>
      <c r="P17" s="4"/>
      <c r="Q17" s="4"/>
      <c r="R17" s="4"/>
    </row>
    <row r="18" spans="1:18" s="10" customFormat="1" ht="15" x14ac:dyDescent="0.25">
      <c r="A18" s="9" t="s">
        <v>0</v>
      </c>
      <c r="B18" s="4">
        <v>765390</v>
      </c>
      <c r="C18" s="13">
        <v>901689</v>
      </c>
      <c r="D18" s="19">
        <v>996868</v>
      </c>
      <c r="E18" s="19">
        <v>1000440</v>
      </c>
      <c r="F18" s="19">
        <v>1076586</v>
      </c>
      <c r="G18" s="19">
        <v>1206553</v>
      </c>
      <c r="H18" s="19">
        <v>1274601</v>
      </c>
      <c r="I18" s="19">
        <v>1342464</v>
      </c>
      <c r="J18" s="19">
        <v>1445057</v>
      </c>
      <c r="K18" s="19">
        <v>1526322</v>
      </c>
      <c r="L18" s="19">
        <v>1624365</v>
      </c>
      <c r="M18" s="19">
        <v>1520283</v>
      </c>
      <c r="O18" s="4"/>
      <c r="P18" s="4"/>
      <c r="Q18" s="4"/>
      <c r="R18" s="4"/>
    </row>
    <row r="19" spans="1:18" s="10" customFormat="1" ht="15" x14ac:dyDescent="0.25">
      <c r="A19" s="9" t="s">
        <v>14</v>
      </c>
      <c r="B19" s="4">
        <v>92431</v>
      </c>
      <c r="C19" s="13">
        <v>98385</v>
      </c>
      <c r="D19" s="19">
        <v>102169</v>
      </c>
      <c r="E19" s="19">
        <v>99475</v>
      </c>
      <c r="F19" s="19">
        <v>98245</v>
      </c>
      <c r="G19" s="19">
        <v>129909</v>
      </c>
      <c r="H19" s="19">
        <v>127941</v>
      </c>
      <c r="I19" s="19">
        <v>150775</v>
      </c>
      <c r="J19" s="19">
        <v>153800</v>
      </c>
      <c r="K19" s="19">
        <v>147320</v>
      </c>
      <c r="L19" s="19">
        <v>146849</v>
      </c>
      <c r="M19" s="19">
        <v>141747</v>
      </c>
      <c r="O19" s="4"/>
      <c r="P19" s="4"/>
      <c r="Q19" s="4"/>
      <c r="R19" s="4"/>
    </row>
    <row r="20" spans="1:18" s="10" customFormat="1" ht="15" x14ac:dyDescent="0.25">
      <c r="A20" s="9" t="s">
        <v>7</v>
      </c>
      <c r="B20" s="4">
        <v>232759</v>
      </c>
      <c r="C20" s="13">
        <v>264963</v>
      </c>
      <c r="D20" s="19">
        <v>322786</v>
      </c>
      <c r="E20" s="19">
        <v>362167</v>
      </c>
      <c r="F20" s="19">
        <v>533872</v>
      </c>
      <c r="G20" s="19">
        <v>532221</v>
      </c>
      <c r="H20" s="19">
        <v>559756</v>
      </c>
      <c r="I20" s="19">
        <v>667004</v>
      </c>
      <c r="J20" s="19">
        <v>626777</v>
      </c>
      <c r="K20" s="19">
        <v>665248</v>
      </c>
      <c r="L20" s="19">
        <v>714798</v>
      </c>
      <c r="M20" s="19">
        <v>602548</v>
      </c>
      <c r="O20" s="4"/>
      <c r="P20" s="4"/>
      <c r="Q20" s="4"/>
      <c r="R20" s="4"/>
    </row>
    <row r="21" spans="1:18" s="10" customFormat="1" ht="15" x14ac:dyDescent="0.25">
      <c r="A21" s="9" t="s">
        <v>17</v>
      </c>
      <c r="B21" s="4">
        <v>0</v>
      </c>
      <c r="C21" s="13">
        <v>293647</v>
      </c>
      <c r="D21" s="19">
        <v>349904</v>
      </c>
      <c r="E21" s="19">
        <v>416520</v>
      </c>
      <c r="F21" s="19">
        <v>429097</v>
      </c>
      <c r="G21" s="19">
        <v>545427</v>
      </c>
      <c r="H21" s="19">
        <v>651432</v>
      </c>
      <c r="I21" s="19">
        <v>789804</v>
      </c>
      <c r="J21" s="19">
        <v>967596</v>
      </c>
      <c r="K21" s="19">
        <v>1231384</v>
      </c>
      <c r="L21" s="19">
        <v>1341258</v>
      </c>
      <c r="M21" s="19">
        <v>1384072</v>
      </c>
      <c r="O21" s="4"/>
      <c r="P21" s="4"/>
      <c r="Q21" s="4"/>
      <c r="R21" s="4"/>
    </row>
    <row r="22" spans="1:18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60"/>
  <sheetViews>
    <sheetView workbookViewId="0">
      <selection activeCell="O23" sqref="O23"/>
    </sheetView>
  </sheetViews>
  <sheetFormatPr defaultColWidth="11.42578125" defaultRowHeight="12.75" x14ac:dyDescent="0.2"/>
  <cols>
    <col min="1" max="1" width="29.85546875" style="8" bestFit="1" customWidth="1"/>
  </cols>
  <sheetData>
    <row r="1" spans="1:17" s="8" customFormat="1" ht="15" x14ac:dyDescent="0.25">
      <c r="B1" s="8">
        <v>2006</v>
      </c>
      <c r="C1" s="12">
        <v>2007</v>
      </c>
      <c r="D1" s="17">
        <v>2008</v>
      </c>
      <c r="E1" s="17">
        <v>2009</v>
      </c>
      <c r="F1" s="17">
        <v>2010</v>
      </c>
      <c r="G1" s="17">
        <v>2011</v>
      </c>
      <c r="H1" s="17">
        <v>2012</v>
      </c>
      <c r="I1" s="17">
        <v>2013</v>
      </c>
      <c r="J1" s="17">
        <v>2014</v>
      </c>
      <c r="K1" s="17">
        <v>2015</v>
      </c>
      <c r="L1" s="17">
        <v>2016</v>
      </c>
      <c r="M1" s="17">
        <v>2017</v>
      </c>
    </row>
    <row r="2" spans="1:17" s="10" customFormat="1" ht="15" x14ac:dyDescent="0.25">
      <c r="A2" s="9" t="s">
        <v>19</v>
      </c>
      <c r="B2" s="4">
        <v>-1</v>
      </c>
      <c r="C2" s="13">
        <v>6</v>
      </c>
      <c r="D2" s="19">
        <v>125</v>
      </c>
      <c r="E2" s="19">
        <v>233</v>
      </c>
      <c r="F2" s="19">
        <v>505</v>
      </c>
      <c r="G2" s="19">
        <v>471</v>
      </c>
      <c r="H2" s="19">
        <v>1835</v>
      </c>
      <c r="I2" s="19">
        <v>3486</v>
      </c>
      <c r="J2" s="19">
        <v>3661</v>
      </c>
      <c r="K2" s="19">
        <v>9015</v>
      </c>
      <c r="L2" s="19">
        <v>10759</v>
      </c>
      <c r="M2" s="19">
        <v>17799</v>
      </c>
      <c r="N2" s="4"/>
      <c r="O2" s="4"/>
      <c r="P2" s="4"/>
      <c r="Q2" s="4"/>
    </row>
    <row r="3" spans="1:17" s="10" customFormat="1" ht="15" x14ac:dyDescent="0.25">
      <c r="A3" s="9" t="s">
        <v>1</v>
      </c>
      <c r="B3" s="4">
        <v>-83</v>
      </c>
      <c r="C3" s="13">
        <v>-70</v>
      </c>
      <c r="D3" s="19">
        <v>10</v>
      </c>
      <c r="E3" s="19">
        <v>4550</v>
      </c>
      <c r="F3" s="19">
        <v>9803</v>
      </c>
      <c r="G3" s="19">
        <v>4662</v>
      </c>
      <c r="H3" s="19">
        <v>-6411</v>
      </c>
      <c r="I3" s="19">
        <v>-27960</v>
      </c>
      <c r="J3" s="19">
        <v>12314</v>
      </c>
      <c r="K3" s="19">
        <v>15659</v>
      </c>
      <c r="L3" s="19">
        <v>17748</v>
      </c>
      <c r="M3" s="19">
        <v>17388</v>
      </c>
      <c r="N3" s="4"/>
      <c r="O3" s="4"/>
      <c r="P3" s="4"/>
      <c r="Q3" s="4"/>
    </row>
    <row r="4" spans="1:17" s="10" customFormat="1" ht="15" x14ac:dyDescent="0.25">
      <c r="A4" s="9" t="s">
        <v>15</v>
      </c>
      <c r="B4" s="4">
        <v>424</v>
      </c>
      <c r="C4" s="13">
        <v>234</v>
      </c>
      <c r="D4" s="19">
        <v>209</v>
      </c>
      <c r="E4" s="19">
        <v>1033</v>
      </c>
      <c r="F4" s="19">
        <v>797</v>
      </c>
      <c r="G4" s="19">
        <v>5581</v>
      </c>
      <c r="H4" s="19">
        <v>3530</v>
      </c>
      <c r="I4" s="19">
        <v>4185</v>
      </c>
      <c r="J4" s="19">
        <v>8977</v>
      </c>
      <c r="K4" s="19">
        <v>14571</v>
      </c>
      <c r="L4" s="19">
        <v>20009</v>
      </c>
      <c r="M4" s="19">
        <v>19315</v>
      </c>
      <c r="N4" s="4"/>
      <c r="O4" s="4"/>
      <c r="P4" s="4"/>
      <c r="Q4" s="4"/>
    </row>
    <row r="5" spans="1:17" s="10" customFormat="1" ht="15" x14ac:dyDescent="0.25">
      <c r="A5" s="9" t="s">
        <v>5</v>
      </c>
      <c r="B5" s="4">
        <v>3414</v>
      </c>
      <c r="C5" s="13">
        <v>1136</v>
      </c>
      <c r="D5" s="19">
        <v>3777</v>
      </c>
      <c r="E5" s="19">
        <v>7773</v>
      </c>
      <c r="F5" s="19">
        <v>6866</v>
      </c>
      <c r="G5" s="19">
        <v>4988</v>
      </c>
      <c r="H5" s="19">
        <v>6803</v>
      </c>
      <c r="I5" s="19">
        <v>6400</v>
      </c>
      <c r="J5" s="19">
        <v>7258</v>
      </c>
      <c r="K5" s="19">
        <v>6545</v>
      </c>
      <c r="L5" s="19">
        <v>1706</v>
      </c>
      <c r="M5" s="19">
        <v>1212</v>
      </c>
      <c r="N5" s="4"/>
      <c r="O5" s="4"/>
      <c r="P5" s="4"/>
      <c r="Q5" s="4"/>
    </row>
    <row r="6" spans="1:17" s="10" customFormat="1" ht="15" x14ac:dyDescent="0.25">
      <c r="A6" s="9" t="s">
        <v>13</v>
      </c>
      <c r="B6" s="4">
        <v>103271</v>
      </c>
      <c r="C6" s="13">
        <v>181710</v>
      </c>
      <c r="D6" s="19">
        <v>253749</v>
      </c>
      <c r="E6" s="19">
        <v>215973</v>
      </c>
      <c r="F6" s="19">
        <v>165841</v>
      </c>
      <c r="G6" s="19">
        <v>161081</v>
      </c>
      <c r="H6" s="19">
        <v>66744</v>
      </c>
      <c r="I6" s="19">
        <v>-36204</v>
      </c>
      <c r="J6" s="19">
        <v>-134342</v>
      </c>
      <c r="K6" s="19">
        <v>35411</v>
      </c>
      <c r="L6" s="19">
        <v>-52012</v>
      </c>
      <c r="M6" s="19">
        <v>85450</v>
      </c>
      <c r="N6" s="4"/>
      <c r="O6" s="4"/>
      <c r="P6" s="4"/>
      <c r="Q6" s="4"/>
    </row>
    <row r="7" spans="1:17" s="10" customFormat="1" ht="15" x14ac:dyDescent="0.25">
      <c r="A7" s="9" t="s">
        <v>16</v>
      </c>
      <c r="B7" s="4">
        <v>18443</v>
      </c>
      <c r="C7" s="13">
        <v>25238</v>
      </c>
      <c r="D7" s="19">
        <v>19524</v>
      </c>
      <c r="E7" s="19">
        <v>11654</v>
      </c>
      <c r="F7" s="19">
        <v>29098</v>
      </c>
      <c r="G7" s="19">
        <v>16047</v>
      </c>
      <c r="H7" s="19">
        <v>54999</v>
      </c>
      <c r="I7" s="19">
        <v>-187384</v>
      </c>
      <c r="J7" s="19">
        <v>11477</v>
      </c>
      <c r="K7" s="19">
        <v>68217</v>
      </c>
      <c r="L7" s="19">
        <v>88083</v>
      </c>
      <c r="M7" s="19">
        <v>83642</v>
      </c>
      <c r="N7" s="4"/>
      <c r="O7" s="4"/>
      <c r="P7" s="4"/>
      <c r="Q7" s="4"/>
    </row>
    <row r="8" spans="1:17" s="10" customFormat="1" ht="15" x14ac:dyDescent="0.25">
      <c r="A8" s="9" t="s">
        <v>2</v>
      </c>
      <c r="B8" s="4">
        <v>4196</v>
      </c>
      <c r="C8" s="13">
        <v>7539</v>
      </c>
      <c r="D8" s="19">
        <v>12717</v>
      </c>
      <c r="E8" s="19">
        <v>11492</v>
      </c>
      <c r="F8" s="19">
        <v>20391</v>
      </c>
      <c r="G8" s="19">
        <v>30600</v>
      </c>
      <c r="H8" s="19">
        <v>28638</v>
      </c>
      <c r="I8" s="19">
        <v>30322</v>
      </c>
      <c r="J8" s="19">
        <v>35227</v>
      </c>
      <c r="K8" s="19">
        <v>36665</v>
      </c>
      <c r="L8" s="19">
        <v>39336</v>
      </c>
      <c r="M8" s="19">
        <v>39446</v>
      </c>
      <c r="N8" s="4"/>
      <c r="O8" s="4"/>
      <c r="P8" s="4"/>
      <c r="Q8" s="4"/>
    </row>
    <row r="9" spans="1:17" s="10" customFormat="1" ht="15" x14ac:dyDescent="0.25">
      <c r="A9" s="9" t="s">
        <v>8</v>
      </c>
      <c r="B9" s="4">
        <v>34198</v>
      </c>
      <c r="C9" s="13">
        <v>83116</v>
      </c>
      <c r="D9" s="19">
        <v>73462</v>
      </c>
      <c r="E9" s="19">
        <v>112996</v>
      </c>
      <c r="F9" s="19">
        <v>77531</v>
      </c>
      <c r="G9" s="19">
        <v>54600</v>
      </c>
      <c r="H9" s="19">
        <v>45497</v>
      </c>
      <c r="I9" s="19">
        <v>91484</v>
      </c>
      <c r="J9" s="19">
        <v>89494</v>
      </c>
      <c r="K9" s="19">
        <v>9610</v>
      </c>
      <c r="L9" s="19">
        <v>-21258</v>
      </c>
      <c r="M9" s="19">
        <v>5650</v>
      </c>
      <c r="N9" s="4"/>
      <c r="O9" s="4"/>
      <c r="P9" s="4"/>
      <c r="Q9" s="4"/>
    </row>
    <row r="10" spans="1:17" s="10" customFormat="1" ht="15" x14ac:dyDescent="0.25">
      <c r="A10" s="9" t="s">
        <v>12</v>
      </c>
      <c r="B10" s="4">
        <v>24873</v>
      </c>
      <c r="C10" s="13">
        <v>27254</v>
      </c>
      <c r="D10" s="19">
        <v>30505</v>
      </c>
      <c r="E10" s="19">
        <v>51949</v>
      </c>
      <c r="F10" s="19">
        <v>45638</v>
      </c>
      <c r="G10" s="19">
        <v>57467</v>
      </c>
      <c r="H10" s="19">
        <v>49043</v>
      </c>
      <c r="I10" s="19">
        <v>54539</v>
      </c>
      <c r="J10" s="19">
        <v>43271</v>
      </c>
      <c r="K10" s="19">
        <v>29261</v>
      </c>
      <c r="L10" s="19">
        <v>59948</v>
      </c>
      <c r="M10" s="19">
        <v>46061</v>
      </c>
      <c r="N10" s="4"/>
      <c r="O10" s="4"/>
      <c r="P10" s="4"/>
      <c r="Q10" s="4"/>
    </row>
    <row r="11" spans="1:17" s="10" customFormat="1" ht="15" x14ac:dyDescent="0.25">
      <c r="A11" s="9" t="s">
        <v>18</v>
      </c>
      <c r="B11" s="4">
        <v>3879</v>
      </c>
      <c r="C11" s="13">
        <v>5715</v>
      </c>
      <c r="D11" s="19">
        <v>7656</v>
      </c>
      <c r="E11" s="19">
        <v>12608</v>
      </c>
      <c r="F11" s="19">
        <v>9399</v>
      </c>
      <c r="G11" s="19">
        <v>15591</v>
      </c>
      <c r="H11" s="19">
        <v>25248</v>
      </c>
      <c r="I11" s="19">
        <v>23957</v>
      </c>
      <c r="J11" s="19">
        <v>21745</v>
      </c>
      <c r="K11" s="19">
        <v>11218</v>
      </c>
      <c r="L11" s="19">
        <v>14178</v>
      </c>
      <c r="M11" s="19">
        <v>-1571</v>
      </c>
      <c r="N11" s="4"/>
      <c r="O11" s="4"/>
      <c r="P11" s="4"/>
      <c r="Q11" s="4"/>
    </row>
    <row r="12" spans="1:17" s="10" customFormat="1" ht="15" x14ac:dyDescent="0.25">
      <c r="A12" s="9" t="s">
        <v>3</v>
      </c>
      <c r="B12" s="4">
        <v>274490</v>
      </c>
      <c r="C12" s="13">
        <v>294393</v>
      </c>
      <c r="D12" s="19">
        <v>203432</v>
      </c>
      <c r="E12" s="19">
        <v>272261</v>
      </c>
      <c r="F12" s="19">
        <v>342572</v>
      </c>
      <c r="G12" s="19">
        <v>128537</v>
      </c>
      <c r="H12" s="19">
        <v>160196</v>
      </c>
      <c r="I12" s="19">
        <v>227455</v>
      </c>
      <c r="J12" s="19">
        <v>180775</v>
      </c>
      <c r="K12" s="19">
        <v>265796</v>
      </c>
      <c r="L12" s="19">
        <v>255308</v>
      </c>
      <c r="M12" s="19">
        <v>249831</v>
      </c>
      <c r="N12" s="4"/>
      <c r="O12" s="4"/>
      <c r="P12" s="4"/>
      <c r="Q12" s="4"/>
    </row>
    <row r="13" spans="1:17" s="10" customFormat="1" ht="15" x14ac:dyDescent="0.25">
      <c r="A13" s="9" t="s">
        <v>9</v>
      </c>
      <c r="B13" s="4">
        <v>11525</v>
      </c>
      <c r="C13" s="13">
        <v>2143</v>
      </c>
      <c r="D13" s="19">
        <v>18625</v>
      </c>
      <c r="E13" s="19">
        <v>47704</v>
      </c>
      <c r="F13" s="19">
        <v>73027</v>
      </c>
      <c r="G13" s="19">
        <v>-4328</v>
      </c>
      <c r="H13" s="19">
        <v>-1579</v>
      </c>
      <c r="I13" s="19">
        <v>-24978</v>
      </c>
      <c r="J13" s="19">
        <v>-135</v>
      </c>
      <c r="K13" s="19">
        <v>-13572</v>
      </c>
      <c r="L13" s="19">
        <v>168412</v>
      </c>
      <c r="M13" s="19">
        <v>77035</v>
      </c>
      <c r="N13" s="4"/>
      <c r="O13" s="4"/>
      <c r="P13" s="4"/>
      <c r="Q13" s="4"/>
    </row>
    <row r="14" spans="1:17" s="10" customFormat="1" ht="15" x14ac:dyDescent="0.25">
      <c r="A14" s="9" t="s">
        <v>4</v>
      </c>
      <c r="B14" s="4">
        <v>7704</v>
      </c>
      <c r="C14" s="13">
        <v>14251</v>
      </c>
      <c r="D14" s="19">
        <v>12034</v>
      </c>
      <c r="E14" s="19">
        <v>6736</v>
      </c>
      <c r="F14" s="19">
        <v>16027</v>
      </c>
      <c r="G14" s="19">
        <v>27762</v>
      </c>
      <c r="H14" s="19">
        <v>31523</v>
      </c>
      <c r="I14" s="19">
        <v>3038</v>
      </c>
      <c r="J14" s="19">
        <v>-3008</v>
      </c>
      <c r="K14" s="19">
        <v>-4196</v>
      </c>
      <c r="L14" s="19">
        <v>10717</v>
      </c>
      <c r="M14" s="19">
        <v>-42302</v>
      </c>
      <c r="N14" s="4"/>
      <c r="O14" s="4"/>
      <c r="P14" s="4"/>
      <c r="Q14" s="4"/>
    </row>
    <row r="15" spans="1:17" s="10" customFormat="1" ht="15" x14ac:dyDescent="0.25">
      <c r="A15" s="9" t="s">
        <v>11</v>
      </c>
      <c r="B15" s="4">
        <v>1317</v>
      </c>
      <c r="C15" s="13">
        <v>1081</v>
      </c>
      <c r="D15" s="19">
        <v>4042</v>
      </c>
      <c r="E15" s="19">
        <v>3458</v>
      </c>
      <c r="F15" s="19">
        <v>4924</v>
      </c>
      <c r="G15" s="19">
        <v>1168</v>
      </c>
      <c r="H15" s="19">
        <v>-1151</v>
      </c>
      <c r="I15" s="19">
        <v>-1558</v>
      </c>
      <c r="J15" s="19">
        <v>3845</v>
      </c>
      <c r="K15" s="19">
        <v>4058</v>
      </c>
      <c r="L15" s="19">
        <v>2457</v>
      </c>
      <c r="M15" s="19">
        <v>1073</v>
      </c>
      <c r="N15" s="4"/>
      <c r="O15" s="4"/>
      <c r="P15" s="4"/>
      <c r="Q15" s="4"/>
    </row>
    <row r="16" spans="1:17" s="10" customFormat="1" ht="15" x14ac:dyDescent="0.25">
      <c r="A16" s="9" t="s">
        <v>10</v>
      </c>
      <c r="B16" s="4">
        <v>2336</v>
      </c>
      <c r="C16" s="13">
        <v>4901</v>
      </c>
      <c r="D16" s="19">
        <v>8470</v>
      </c>
      <c r="E16" s="19">
        <v>8745</v>
      </c>
      <c r="F16" s="19">
        <v>9733</v>
      </c>
      <c r="G16" s="19">
        <v>10697</v>
      </c>
      <c r="H16" s="19">
        <v>10488</v>
      </c>
      <c r="I16" s="19">
        <v>10950</v>
      </c>
      <c r="J16" s="19">
        <v>11987</v>
      </c>
      <c r="K16" s="19">
        <v>10748</v>
      </c>
      <c r="L16" s="19">
        <v>8269</v>
      </c>
      <c r="M16" s="19">
        <v>7150</v>
      </c>
      <c r="N16" s="4"/>
      <c r="O16" s="4"/>
      <c r="P16" s="4"/>
      <c r="Q16" s="4"/>
    </row>
    <row r="17" spans="1:17" s="10" customFormat="1" ht="15" x14ac:dyDescent="0.25">
      <c r="A17" s="9" t="s">
        <v>6</v>
      </c>
      <c r="B17" s="4">
        <v>148093</v>
      </c>
      <c r="C17" s="13">
        <v>152083</v>
      </c>
      <c r="D17" s="19">
        <v>159293</v>
      </c>
      <c r="E17" s="19">
        <v>103865</v>
      </c>
      <c r="F17" s="19">
        <v>112657</v>
      </c>
      <c r="G17" s="19">
        <v>102594</v>
      </c>
      <c r="H17" s="19">
        <v>85079</v>
      </c>
      <c r="I17" s="19">
        <v>80807</v>
      </c>
      <c r="J17" s="19">
        <v>91393</v>
      </c>
      <c r="K17" s="19">
        <v>90666</v>
      </c>
      <c r="L17" s="19">
        <v>94999</v>
      </c>
      <c r="M17" s="19">
        <v>107230</v>
      </c>
      <c r="N17" s="4"/>
      <c r="O17" s="4"/>
      <c r="P17" s="4"/>
      <c r="Q17" s="4"/>
    </row>
    <row r="18" spans="1:17" s="10" customFormat="1" ht="15" x14ac:dyDescent="0.25">
      <c r="A18" s="9" t="s">
        <v>0</v>
      </c>
      <c r="B18" s="4">
        <v>73449</v>
      </c>
      <c r="C18" s="13">
        <v>93522</v>
      </c>
      <c r="D18" s="19">
        <v>109786</v>
      </c>
      <c r="E18" s="19">
        <v>109511</v>
      </c>
      <c r="F18" s="19">
        <v>104763</v>
      </c>
      <c r="G18" s="19">
        <v>139932</v>
      </c>
      <c r="H18" s="19">
        <v>128614</v>
      </c>
      <c r="I18" s="19">
        <v>143609</v>
      </c>
      <c r="J18" s="19">
        <v>143685</v>
      </c>
      <c r="K18" s="19">
        <v>135542</v>
      </c>
      <c r="L18" s="19">
        <v>130621</v>
      </c>
      <c r="M18" s="19">
        <v>88862</v>
      </c>
      <c r="N18" s="4"/>
      <c r="O18" s="4"/>
      <c r="P18" s="4"/>
      <c r="Q18" s="4"/>
    </row>
    <row r="19" spans="1:17" s="10" customFormat="1" ht="15" x14ac:dyDescent="0.25">
      <c r="A19" s="9" t="s">
        <v>14</v>
      </c>
      <c r="B19" s="4">
        <v>2281</v>
      </c>
      <c r="C19" s="13">
        <v>3097</v>
      </c>
      <c r="D19" s="19">
        <v>3608</v>
      </c>
      <c r="E19" s="19">
        <v>1726</v>
      </c>
      <c r="F19" s="19">
        <v>8276</v>
      </c>
      <c r="G19" s="19">
        <v>-1475</v>
      </c>
      <c r="H19" s="19">
        <v>1772</v>
      </c>
      <c r="I19" s="19">
        <v>-1524</v>
      </c>
      <c r="J19" s="19">
        <v>2132</v>
      </c>
      <c r="K19" s="19">
        <v>-2704</v>
      </c>
      <c r="L19" s="19">
        <v>2505</v>
      </c>
      <c r="M19" s="19">
        <v>2517</v>
      </c>
      <c r="N19" s="4"/>
      <c r="O19" s="4"/>
      <c r="P19" s="4"/>
      <c r="Q19" s="4"/>
    </row>
    <row r="20" spans="1:17" s="10" customFormat="1" ht="15" x14ac:dyDescent="0.25">
      <c r="A20" s="9" t="s">
        <v>7</v>
      </c>
      <c r="B20" s="4">
        <v>12175</v>
      </c>
      <c r="C20" s="13">
        <v>13166</v>
      </c>
      <c r="D20" s="19">
        <v>11885</v>
      </c>
      <c r="E20" s="19">
        <v>9992</v>
      </c>
      <c r="F20" s="19">
        <v>12805</v>
      </c>
      <c r="G20" s="19">
        <v>10104</v>
      </c>
      <c r="H20" s="19">
        <v>352</v>
      </c>
      <c r="I20" s="19">
        <v>1780</v>
      </c>
      <c r="J20" s="19">
        <v>1049</v>
      </c>
      <c r="K20" s="19">
        <v>2178</v>
      </c>
      <c r="L20" s="19">
        <v>28285</v>
      </c>
      <c r="M20" s="19">
        <v>17738</v>
      </c>
      <c r="N20" s="4"/>
      <c r="O20" s="4"/>
      <c r="P20" s="4"/>
      <c r="Q20" s="4"/>
    </row>
    <row r="21" spans="1:17" s="10" customFormat="1" ht="15" x14ac:dyDescent="0.25">
      <c r="A21" s="9" t="s">
        <v>17</v>
      </c>
      <c r="B21" s="4">
        <v>-127</v>
      </c>
      <c r="C21" s="13">
        <v>10857</v>
      </c>
      <c r="D21" s="19">
        <v>-2614</v>
      </c>
      <c r="E21" s="19">
        <v>10084</v>
      </c>
      <c r="F21" s="19">
        <v>-3187</v>
      </c>
      <c r="G21" s="19">
        <v>3130</v>
      </c>
      <c r="H21" s="19">
        <v>11710</v>
      </c>
      <c r="I21" s="19">
        <v>19873</v>
      </c>
      <c r="J21" s="19">
        <v>35413</v>
      </c>
      <c r="K21" s="19">
        <v>21047</v>
      </c>
      <c r="L21" s="19">
        <v>-4820</v>
      </c>
      <c r="M21" s="19">
        <v>38454</v>
      </c>
      <c r="N21" s="4"/>
      <c r="O21" s="4"/>
      <c r="P21" s="4"/>
      <c r="Q21" s="4"/>
    </row>
    <row r="22" spans="1:17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60"/>
  <sheetViews>
    <sheetView topLeftCell="A10" workbookViewId="0">
      <selection activeCell="P29" sqref="P29"/>
    </sheetView>
  </sheetViews>
  <sheetFormatPr defaultColWidth="11.42578125" defaultRowHeight="12.75" x14ac:dyDescent="0.2"/>
  <cols>
    <col min="1" max="1" width="29.85546875" style="8" bestFit="1" customWidth="1"/>
  </cols>
  <sheetData>
    <row r="1" spans="1:19" s="8" customFormat="1" ht="15" x14ac:dyDescent="0.25">
      <c r="B1" s="8">
        <v>2006</v>
      </c>
      <c r="C1" s="12">
        <v>2007</v>
      </c>
      <c r="D1" s="17">
        <v>2008</v>
      </c>
      <c r="E1" s="17">
        <v>2009</v>
      </c>
      <c r="F1" s="17">
        <v>2010</v>
      </c>
      <c r="G1" s="17">
        <v>2011</v>
      </c>
      <c r="H1" s="17">
        <v>2012</v>
      </c>
      <c r="I1" s="17">
        <v>2013</v>
      </c>
      <c r="J1" s="17">
        <v>2014</v>
      </c>
      <c r="K1" s="17">
        <v>2015</v>
      </c>
      <c r="L1" s="17">
        <v>2016</v>
      </c>
      <c r="M1" s="17">
        <v>2017</v>
      </c>
      <c r="N1" s="26"/>
    </row>
    <row r="2" spans="1:19" s="10" customFormat="1" ht="15" x14ac:dyDescent="0.25">
      <c r="A2" s="9" t="s">
        <v>19</v>
      </c>
      <c r="B2" s="4">
        <v>103</v>
      </c>
      <c r="C2" s="13">
        <v>3458</v>
      </c>
      <c r="D2" s="19">
        <v>5110</v>
      </c>
      <c r="E2" s="19">
        <v>6056</v>
      </c>
      <c r="F2" s="19">
        <v>8511</v>
      </c>
      <c r="G2" s="19">
        <v>9540</v>
      </c>
      <c r="H2" s="19">
        <v>8961</v>
      </c>
      <c r="I2" s="19">
        <v>21790</v>
      </c>
      <c r="J2" s="19">
        <v>24324</v>
      </c>
      <c r="K2" s="19">
        <v>29413</v>
      </c>
      <c r="L2" s="19">
        <v>36251</v>
      </c>
      <c r="M2" s="19">
        <v>68046</v>
      </c>
      <c r="N2" s="27"/>
      <c r="O2" s="4"/>
      <c r="P2" s="4"/>
      <c r="Q2" s="4"/>
      <c r="R2" s="4"/>
      <c r="S2" s="4"/>
    </row>
    <row r="3" spans="1:19" s="10" customFormat="1" ht="15" x14ac:dyDescent="0.25">
      <c r="A3" s="9" t="s">
        <v>1</v>
      </c>
      <c r="B3" s="4">
        <v>59</v>
      </c>
      <c r="C3" s="13">
        <v>4</v>
      </c>
      <c r="D3" s="19">
        <v>4</v>
      </c>
      <c r="E3" s="19">
        <v>74577</v>
      </c>
      <c r="F3" s="19">
        <v>74015</v>
      </c>
      <c r="G3" s="19">
        <v>102181</v>
      </c>
      <c r="H3" s="19">
        <v>86639</v>
      </c>
      <c r="I3" s="19">
        <v>73149</v>
      </c>
      <c r="J3" s="19">
        <v>68991</v>
      </c>
      <c r="K3" s="19">
        <v>59498</v>
      </c>
      <c r="L3" s="19">
        <v>68027</v>
      </c>
      <c r="M3" s="19">
        <v>78601</v>
      </c>
      <c r="N3" s="27"/>
      <c r="O3" s="4"/>
      <c r="P3" s="4"/>
      <c r="Q3" s="4"/>
      <c r="R3" s="4"/>
      <c r="S3" s="4"/>
    </row>
    <row r="4" spans="1:19" s="10" customFormat="1" ht="15" x14ac:dyDescent="0.25">
      <c r="A4" s="9" t="s">
        <v>15</v>
      </c>
      <c r="B4" s="4">
        <v>2914</v>
      </c>
      <c r="C4" s="13">
        <v>4438</v>
      </c>
      <c r="D4" s="19">
        <v>6559</v>
      </c>
      <c r="E4" s="19">
        <v>9007</v>
      </c>
      <c r="F4" s="19">
        <v>12829</v>
      </c>
      <c r="G4" s="19">
        <v>22500</v>
      </c>
      <c r="H4" s="19">
        <v>24356</v>
      </c>
      <c r="I4" s="19">
        <v>35704</v>
      </c>
      <c r="J4" s="19">
        <v>46662</v>
      </c>
      <c r="K4" s="19">
        <v>59680</v>
      </c>
      <c r="L4" s="19">
        <v>82282</v>
      </c>
      <c r="M4" s="19">
        <v>101940</v>
      </c>
      <c r="N4" s="27"/>
      <c r="O4" s="4"/>
      <c r="P4" s="4"/>
      <c r="Q4" s="4"/>
      <c r="R4" s="4"/>
      <c r="S4" s="4"/>
    </row>
    <row r="5" spans="1:19" s="10" customFormat="1" ht="15" x14ac:dyDescent="0.25">
      <c r="A5" s="9" t="s">
        <v>5</v>
      </c>
      <c r="B5" s="4">
        <v>14797</v>
      </c>
      <c r="C5" s="13">
        <v>18698</v>
      </c>
      <c r="D5" s="19">
        <v>22663</v>
      </c>
      <c r="E5" s="19">
        <v>34210</v>
      </c>
      <c r="F5" s="19">
        <v>32554</v>
      </c>
      <c r="G5" s="19">
        <v>35633</v>
      </c>
      <c r="H5" s="19">
        <v>42642</v>
      </c>
      <c r="I5" s="19">
        <v>47197</v>
      </c>
      <c r="J5" s="19">
        <v>50600</v>
      </c>
      <c r="K5" s="19">
        <v>52950</v>
      </c>
      <c r="L5" s="19">
        <v>52960</v>
      </c>
      <c r="M5" s="19">
        <v>43828</v>
      </c>
      <c r="N5" s="27"/>
      <c r="O5" s="4"/>
      <c r="P5" s="4"/>
      <c r="Q5" s="4"/>
      <c r="R5" s="4"/>
      <c r="S5" s="4"/>
    </row>
    <row r="6" spans="1:19" s="10" customFormat="1" ht="15" x14ac:dyDescent="0.25">
      <c r="A6" s="9" t="s">
        <v>13</v>
      </c>
      <c r="B6" s="4">
        <v>1291823</v>
      </c>
      <c r="C6" s="13">
        <v>1572202</v>
      </c>
      <c r="D6" s="19">
        <v>1905735</v>
      </c>
      <c r="E6" s="19">
        <v>1781891</v>
      </c>
      <c r="F6" s="19">
        <v>1609666</v>
      </c>
      <c r="G6" s="19">
        <v>1626666</v>
      </c>
      <c r="H6" s="19">
        <v>1787195</v>
      </c>
      <c r="I6" s="19">
        <v>1593981</v>
      </c>
      <c r="J6" s="19">
        <v>1353547</v>
      </c>
      <c r="K6" s="19">
        <v>1268259</v>
      </c>
      <c r="L6" s="19">
        <v>1259789</v>
      </c>
      <c r="M6" s="19">
        <v>1359738</v>
      </c>
      <c r="N6" s="27"/>
      <c r="O6" s="4"/>
      <c r="P6" s="4"/>
      <c r="Q6" s="4"/>
      <c r="R6" s="4"/>
      <c r="S6" s="4"/>
    </row>
    <row r="7" spans="1:19" s="10" customFormat="1" ht="15" x14ac:dyDescent="0.25">
      <c r="A7" s="9" t="s">
        <v>16</v>
      </c>
      <c r="B7" s="4">
        <v>185649</v>
      </c>
      <c r="C7" s="13">
        <v>240628</v>
      </c>
      <c r="D7" s="19">
        <v>295766</v>
      </c>
      <c r="E7" s="19">
        <v>347630</v>
      </c>
      <c r="F7" s="19">
        <v>291699</v>
      </c>
      <c r="G7" s="19">
        <v>295635</v>
      </c>
      <c r="H7" s="19">
        <v>7340097</v>
      </c>
      <c r="I7" s="19">
        <v>6735534</v>
      </c>
      <c r="J7" s="19">
        <v>450728</v>
      </c>
      <c r="K7" s="19">
        <v>547976</v>
      </c>
      <c r="L7" s="19">
        <v>664878</v>
      </c>
      <c r="M7" s="19">
        <v>672348</v>
      </c>
      <c r="N7" s="27"/>
      <c r="O7" s="4"/>
      <c r="P7" s="4"/>
      <c r="Q7" s="4"/>
      <c r="R7" s="4"/>
      <c r="S7" s="4"/>
    </row>
    <row r="8" spans="1:19" s="10" customFormat="1" ht="15" x14ac:dyDescent="0.25">
      <c r="A8" s="9" t="s">
        <v>2</v>
      </c>
      <c r="B8" s="4">
        <v>58095</v>
      </c>
      <c r="C8" s="13">
        <v>64926</v>
      </c>
      <c r="D8" s="19">
        <v>92933</v>
      </c>
      <c r="E8" s="19">
        <v>105456</v>
      </c>
      <c r="F8" s="19">
        <v>131623</v>
      </c>
      <c r="G8" s="19">
        <v>166318</v>
      </c>
      <c r="H8" s="19">
        <v>187047</v>
      </c>
      <c r="I8" s="19">
        <v>207282</v>
      </c>
      <c r="J8" s="19">
        <v>238085</v>
      </c>
      <c r="K8" s="19">
        <v>274483</v>
      </c>
      <c r="L8" s="19">
        <v>325933</v>
      </c>
      <c r="M8" s="19">
        <v>349141</v>
      </c>
      <c r="N8" s="27"/>
      <c r="O8" s="4"/>
      <c r="P8" s="4"/>
      <c r="Q8" s="4"/>
      <c r="R8" s="4"/>
      <c r="S8" s="4"/>
    </row>
    <row r="9" spans="1:19" s="10" customFormat="1" ht="15" x14ac:dyDescent="0.25">
      <c r="A9" s="9" t="s">
        <v>8</v>
      </c>
      <c r="B9" s="4">
        <v>306495</v>
      </c>
      <c r="C9" s="13">
        <v>461166</v>
      </c>
      <c r="D9" s="19">
        <v>553914</v>
      </c>
      <c r="E9" s="19">
        <v>541663</v>
      </c>
      <c r="F9" s="19">
        <v>511490</v>
      </c>
      <c r="G9" s="19">
        <v>457238</v>
      </c>
      <c r="H9" s="19">
        <v>467133</v>
      </c>
      <c r="I9" s="19">
        <v>471880</v>
      </c>
      <c r="J9" s="19">
        <v>512684</v>
      </c>
      <c r="K9" s="19">
        <v>430633</v>
      </c>
      <c r="L9" s="19">
        <v>397502</v>
      </c>
      <c r="M9" s="19">
        <v>384475</v>
      </c>
      <c r="N9" s="27"/>
      <c r="O9" s="4"/>
      <c r="P9" s="4"/>
      <c r="Q9" s="4"/>
      <c r="R9" s="4"/>
      <c r="S9" s="4"/>
    </row>
    <row r="10" spans="1:19" s="10" customFormat="1" ht="15" x14ac:dyDescent="0.25">
      <c r="A10" s="9" t="s">
        <v>12</v>
      </c>
      <c r="B10" s="4">
        <v>158954</v>
      </c>
      <c r="C10" s="13">
        <v>169147</v>
      </c>
      <c r="D10" s="19">
        <v>182655</v>
      </c>
      <c r="E10" s="19">
        <v>211749</v>
      </c>
      <c r="F10" s="19">
        <v>219393</v>
      </c>
      <c r="G10" s="19">
        <v>267534</v>
      </c>
      <c r="H10" s="19">
        <v>289237</v>
      </c>
      <c r="I10" s="19">
        <v>340992</v>
      </c>
      <c r="J10" s="19">
        <v>362190</v>
      </c>
      <c r="K10" s="19">
        <v>386875</v>
      </c>
      <c r="L10" s="19">
        <v>535328</v>
      </c>
      <c r="M10" s="19">
        <v>499285</v>
      </c>
      <c r="N10" s="27"/>
      <c r="O10" s="4"/>
      <c r="P10" s="4"/>
      <c r="Q10" s="4"/>
      <c r="R10" s="4"/>
      <c r="S10" s="4"/>
    </row>
    <row r="11" spans="1:19" s="10" customFormat="1" ht="15" x14ac:dyDescent="0.25">
      <c r="A11" s="9" t="s">
        <v>18</v>
      </c>
      <c r="B11" s="4">
        <v>75885</v>
      </c>
      <c r="C11" s="13">
        <v>88805</v>
      </c>
      <c r="D11" s="19">
        <v>92054</v>
      </c>
      <c r="E11" s="19">
        <v>76095</v>
      </c>
      <c r="F11" s="19">
        <v>58019</v>
      </c>
      <c r="G11" s="19">
        <v>71601</v>
      </c>
      <c r="H11" s="19">
        <v>93602</v>
      </c>
      <c r="I11" s="19">
        <v>377905</v>
      </c>
      <c r="J11" s="19">
        <v>345794</v>
      </c>
      <c r="K11" s="19">
        <v>395524</v>
      </c>
      <c r="L11" s="19">
        <v>349905</v>
      </c>
      <c r="M11" s="19">
        <v>335957</v>
      </c>
      <c r="N11" s="27"/>
      <c r="O11" s="4"/>
      <c r="P11" s="4"/>
      <c r="Q11" s="4"/>
      <c r="R11" s="4"/>
      <c r="S11" s="4"/>
    </row>
    <row r="12" spans="1:19" s="10" customFormat="1" ht="15" x14ac:dyDescent="0.25">
      <c r="A12" s="9" t="s">
        <v>3</v>
      </c>
      <c r="B12" s="4">
        <v>2539138</v>
      </c>
      <c r="C12" s="13">
        <v>2963144</v>
      </c>
      <c r="D12" s="19">
        <v>2763276</v>
      </c>
      <c r="E12" s="19">
        <v>2594985</v>
      </c>
      <c r="F12" s="19">
        <v>2924370</v>
      </c>
      <c r="G12" s="19">
        <v>3396605</v>
      </c>
      <c r="H12" s="19">
        <v>3568390</v>
      </c>
      <c r="I12" s="19">
        <v>4080704</v>
      </c>
      <c r="J12" s="19">
        <v>3853635</v>
      </c>
      <c r="K12" s="19">
        <v>2551528</v>
      </c>
      <c r="L12" s="19">
        <v>2680831</v>
      </c>
      <c r="M12" s="19">
        <v>2513095</v>
      </c>
      <c r="N12" s="27"/>
      <c r="O12" s="4"/>
      <c r="P12" s="4"/>
      <c r="Q12" s="4"/>
      <c r="R12" s="4"/>
      <c r="S12" s="4"/>
    </row>
    <row r="13" spans="1:19" s="10" customFormat="1" ht="15" x14ac:dyDescent="0.25">
      <c r="A13" s="9" t="s">
        <v>9</v>
      </c>
      <c r="B13" s="4">
        <v>316149</v>
      </c>
      <c r="C13" s="13">
        <v>882417</v>
      </c>
      <c r="D13" s="19">
        <v>714787</v>
      </c>
      <c r="E13" s="19">
        <v>801771</v>
      </c>
      <c r="F13" s="19">
        <v>710391</v>
      </c>
      <c r="G13" s="19">
        <v>1297580</v>
      </c>
      <c r="H13" s="19">
        <v>1314582</v>
      </c>
      <c r="I13" s="19">
        <v>1285787</v>
      </c>
      <c r="J13" s="19">
        <v>2826624</v>
      </c>
      <c r="K13" s="19">
        <v>2943624</v>
      </c>
      <c r="L13" s="19">
        <v>3182011</v>
      </c>
      <c r="M13" s="19">
        <v>3311894</v>
      </c>
      <c r="N13" s="27"/>
      <c r="O13" s="4"/>
      <c r="P13" s="4"/>
      <c r="Q13" s="4"/>
      <c r="R13" s="4"/>
      <c r="S13" s="4"/>
    </row>
    <row r="14" spans="1:19" s="10" customFormat="1" ht="15" x14ac:dyDescent="0.25">
      <c r="A14" s="9" t="s">
        <v>4</v>
      </c>
      <c r="B14" s="4">
        <v>142724</v>
      </c>
      <c r="C14" s="13">
        <v>165978</v>
      </c>
      <c r="D14" s="19">
        <v>155475</v>
      </c>
      <c r="E14" s="19">
        <v>160875</v>
      </c>
      <c r="F14" s="19">
        <v>152431</v>
      </c>
      <c r="G14" s="19">
        <v>186755</v>
      </c>
      <c r="H14" s="19">
        <v>182273</v>
      </c>
      <c r="I14" s="19">
        <v>120525</v>
      </c>
      <c r="J14" s="19">
        <v>109956</v>
      </c>
      <c r="K14" s="19">
        <v>115985</v>
      </c>
      <c r="L14" s="19">
        <v>140190</v>
      </c>
      <c r="M14" s="19">
        <v>133990</v>
      </c>
      <c r="N14" s="27"/>
      <c r="O14" s="4"/>
      <c r="P14" s="4"/>
      <c r="Q14" s="4"/>
      <c r="R14" s="4"/>
      <c r="S14" s="4"/>
    </row>
    <row r="15" spans="1:19" s="10" customFormat="1" ht="15" x14ac:dyDescent="0.25">
      <c r="A15" s="9" t="s">
        <v>11</v>
      </c>
      <c r="B15" s="4">
        <v>13965</v>
      </c>
      <c r="C15" s="13">
        <v>14288</v>
      </c>
      <c r="D15" s="19">
        <v>20220</v>
      </c>
      <c r="E15" s="19">
        <v>19346</v>
      </c>
      <c r="F15" s="19">
        <v>26011</v>
      </c>
      <c r="G15" s="19">
        <v>25626</v>
      </c>
      <c r="H15" s="19">
        <v>25261</v>
      </c>
      <c r="I15" s="19">
        <v>26147</v>
      </c>
      <c r="J15" s="19">
        <v>28959</v>
      </c>
      <c r="K15" s="19">
        <v>40586</v>
      </c>
      <c r="L15" s="19">
        <v>33519</v>
      </c>
      <c r="M15" s="19">
        <v>42045</v>
      </c>
      <c r="N15" s="27"/>
      <c r="O15" s="4"/>
      <c r="P15" s="4"/>
      <c r="Q15" s="4"/>
      <c r="R15" s="4"/>
      <c r="S15" s="4"/>
    </row>
    <row r="16" spans="1:19" s="10" customFormat="1" ht="15" x14ac:dyDescent="0.25">
      <c r="A16" s="9" t="s">
        <v>10</v>
      </c>
      <c r="B16" s="4">
        <v>11610</v>
      </c>
      <c r="C16" s="13">
        <v>19692</v>
      </c>
      <c r="D16" s="19">
        <v>26186</v>
      </c>
      <c r="E16" s="19">
        <v>32713</v>
      </c>
      <c r="F16" s="19">
        <v>38678</v>
      </c>
      <c r="G16" s="19">
        <v>48345</v>
      </c>
      <c r="H16" s="19">
        <v>47326</v>
      </c>
      <c r="I16" s="19">
        <v>38359</v>
      </c>
      <c r="J16" s="19">
        <v>53539</v>
      </c>
      <c r="K16" s="19">
        <v>55207</v>
      </c>
      <c r="L16" s="19">
        <v>37505</v>
      </c>
      <c r="M16" s="19">
        <v>34327</v>
      </c>
      <c r="N16" s="27"/>
      <c r="O16" s="4"/>
      <c r="P16" s="4"/>
      <c r="Q16" s="4"/>
      <c r="R16" s="4"/>
      <c r="S16" s="4"/>
    </row>
    <row r="17" spans="1:19" s="10" customFormat="1" ht="15" x14ac:dyDescent="0.25">
      <c r="A17" s="9" t="s">
        <v>6</v>
      </c>
      <c r="B17" s="4">
        <v>476613</v>
      </c>
      <c r="C17" s="13">
        <v>453368</v>
      </c>
      <c r="D17" s="19">
        <v>569397</v>
      </c>
      <c r="E17" s="19">
        <v>472877</v>
      </c>
      <c r="F17" s="19">
        <v>469970</v>
      </c>
      <c r="G17" s="19">
        <v>528808</v>
      </c>
      <c r="H17" s="19">
        <v>738104</v>
      </c>
      <c r="I17" s="19">
        <v>698286</v>
      </c>
      <c r="J17" s="19">
        <v>730934</v>
      </c>
      <c r="K17" s="19">
        <v>780420</v>
      </c>
      <c r="L17" s="19">
        <v>730119</v>
      </c>
      <c r="M17" s="19">
        <v>867754</v>
      </c>
      <c r="N17" s="27"/>
      <c r="O17" s="4"/>
      <c r="P17" s="4"/>
      <c r="Q17" s="4"/>
      <c r="R17" s="4"/>
      <c r="S17" s="4"/>
    </row>
    <row r="18" spans="1:19" s="10" customFormat="1" ht="15" x14ac:dyDescent="0.25">
      <c r="A18" s="9" t="s">
        <v>0</v>
      </c>
      <c r="B18" s="4">
        <v>343174</v>
      </c>
      <c r="C18" s="13">
        <v>393866</v>
      </c>
      <c r="D18" s="19">
        <v>468926</v>
      </c>
      <c r="E18" s="19">
        <v>463394</v>
      </c>
      <c r="F18" s="19">
        <v>443414</v>
      </c>
      <c r="G18" s="19">
        <v>450291</v>
      </c>
      <c r="H18" s="19">
        <v>475216</v>
      </c>
      <c r="I18" s="19">
        <v>537823</v>
      </c>
      <c r="J18" s="19">
        <v>485687</v>
      </c>
      <c r="K18" s="19">
        <v>517167</v>
      </c>
      <c r="L18" s="19">
        <v>740758</v>
      </c>
      <c r="M18" s="19">
        <v>763380</v>
      </c>
      <c r="N18" s="27"/>
      <c r="O18" s="4"/>
      <c r="P18" s="4"/>
      <c r="Q18" s="4"/>
      <c r="R18" s="4"/>
      <c r="S18" s="4"/>
    </row>
    <row r="19" spans="1:19" s="10" customFormat="1" ht="15" x14ac:dyDescent="0.25">
      <c r="A19" s="9" t="s">
        <v>14</v>
      </c>
      <c r="B19" s="4">
        <v>31266</v>
      </c>
      <c r="C19" s="13">
        <v>31496</v>
      </c>
      <c r="D19" s="19">
        <v>29099</v>
      </c>
      <c r="E19" s="19">
        <v>29869</v>
      </c>
      <c r="F19" s="19">
        <v>25166</v>
      </c>
      <c r="G19" s="19">
        <v>26915</v>
      </c>
      <c r="H19" s="19">
        <v>25102</v>
      </c>
      <c r="I19" s="19">
        <v>19869</v>
      </c>
      <c r="J19" s="19">
        <v>27894</v>
      </c>
      <c r="K19" s="19">
        <v>15150</v>
      </c>
      <c r="L19" s="19">
        <v>19557</v>
      </c>
      <c r="M19" s="19">
        <v>26995</v>
      </c>
      <c r="N19" s="27"/>
      <c r="O19" s="4"/>
      <c r="P19" s="4"/>
      <c r="Q19" s="4"/>
      <c r="R19" s="4"/>
      <c r="S19" s="4"/>
    </row>
    <row r="20" spans="1:19" s="10" customFormat="1" ht="15" x14ac:dyDescent="0.25">
      <c r="A20" s="9" t="s">
        <v>7</v>
      </c>
      <c r="B20" s="4">
        <v>88564</v>
      </c>
      <c r="C20" s="13">
        <v>82847</v>
      </c>
      <c r="D20" s="19">
        <v>92356</v>
      </c>
      <c r="E20" s="19">
        <v>90932</v>
      </c>
      <c r="F20" s="19">
        <v>156601</v>
      </c>
      <c r="G20" s="19">
        <v>156520</v>
      </c>
      <c r="H20" s="19">
        <v>161082</v>
      </c>
      <c r="I20" s="19">
        <v>142279</v>
      </c>
      <c r="J20" s="19">
        <v>148227</v>
      </c>
      <c r="K20" s="19">
        <v>155892</v>
      </c>
      <c r="L20" s="19">
        <v>203697</v>
      </c>
      <c r="M20" s="19">
        <v>210757</v>
      </c>
      <c r="N20" s="27"/>
      <c r="O20" s="4"/>
      <c r="P20" s="4"/>
      <c r="Q20" s="4"/>
      <c r="R20" s="4"/>
      <c r="S20" s="4"/>
    </row>
    <row r="21" spans="1:19" s="10" customFormat="1" ht="15" x14ac:dyDescent="0.25">
      <c r="A21" s="9" t="s">
        <v>17</v>
      </c>
      <c r="B21" s="4">
        <v>20477</v>
      </c>
      <c r="C21" s="13">
        <v>107782</v>
      </c>
      <c r="D21" s="19">
        <v>116248</v>
      </c>
      <c r="E21" s="19">
        <v>121349</v>
      </c>
      <c r="F21" s="19">
        <v>133182</v>
      </c>
      <c r="G21" s="19">
        <v>176921</v>
      </c>
      <c r="H21" s="19">
        <v>215040</v>
      </c>
      <c r="I21" s="19">
        <v>217205</v>
      </c>
      <c r="J21" s="19">
        <v>284810</v>
      </c>
      <c r="K21" s="19">
        <v>501803</v>
      </c>
      <c r="L21" s="19">
        <v>517416</v>
      </c>
      <c r="M21" s="19">
        <v>512390</v>
      </c>
      <c r="N21" s="27"/>
      <c r="O21" s="4"/>
      <c r="P21" s="4"/>
      <c r="Q21" s="4"/>
      <c r="R21" s="4"/>
      <c r="S21" s="4"/>
    </row>
    <row r="22" spans="1:19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19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2:19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2:19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19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2:19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2:19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19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19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2:19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60"/>
  <sheetViews>
    <sheetView workbookViewId="0">
      <selection activeCell="O9" sqref="O9"/>
    </sheetView>
  </sheetViews>
  <sheetFormatPr defaultColWidth="11.42578125" defaultRowHeight="12.75" x14ac:dyDescent="0.2"/>
  <cols>
    <col min="1" max="1" width="29.85546875" style="8" bestFit="1" customWidth="1"/>
  </cols>
  <sheetData>
    <row r="1" spans="1:19" s="8" customFormat="1" ht="15" x14ac:dyDescent="0.25">
      <c r="B1" s="8">
        <v>2006</v>
      </c>
      <c r="C1" s="12">
        <v>2007</v>
      </c>
      <c r="D1" s="17">
        <v>2008</v>
      </c>
      <c r="E1" s="17">
        <v>2009</v>
      </c>
      <c r="F1" s="17">
        <v>2010</v>
      </c>
      <c r="G1" s="17">
        <v>2011</v>
      </c>
      <c r="H1" s="17">
        <v>2012</v>
      </c>
      <c r="I1" s="17">
        <v>2013</v>
      </c>
      <c r="J1" s="17">
        <v>2014</v>
      </c>
      <c r="K1" s="17">
        <v>2015</v>
      </c>
      <c r="L1" s="17">
        <v>2016</v>
      </c>
      <c r="M1" s="17">
        <v>2017</v>
      </c>
    </row>
    <row r="2" spans="1:19" s="10" customFormat="1" ht="15" x14ac:dyDescent="0.25">
      <c r="A2" s="9" t="s">
        <v>19</v>
      </c>
      <c r="B2" s="6">
        <v>-0.97</v>
      </c>
      <c r="C2" s="14">
        <v>3.59</v>
      </c>
      <c r="D2" s="18">
        <v>4.88</v>
      </c>
      <c r="E2" s="18">
        <v>6.11</v>
      </c>
      <c r="F2" s="18">
        <v>7.55</v>
      </c>
      <c r="G2" s="18">
        <v>6.3</v>
      </c>
      <c r="H2" s="18">
        <v>20.32</v>
      </c>
      <c r="I2" s="18">
        <v>23.24</v>
      </c>
      <c r="J2" s="18">
        <v>16.29</v>
      </c>
      <c r="K2" s="18">
        <v>33.81</v>
      </c>
      <c r="L2" s="18">
        <v>33.049999999999997</v>
      </c>
      <c r="M2" s="18">
        <v>34.18</v>
      </c>
      <c r="N2" s="6"/>
      <c r="O2" s="6"/>
      <c r="P2" s="6"/>
      <c r="Q2" s="6"/>
      <c r="R2" s="6"/>
      <c r="S2" s="6"/>
    </row>
    <row r="3" spans="1:19" s="10" customFormat="1" ht="15" x14ac:dyDescent="0.25">
      <c r="A3" s="9" t="s">
        <v>1</v>
      </c>
      <c r="B3" s="6">
        <v>-142.37</v>
      </c>
      <c r="C3" s="14">
        <v>-222.22</v>
      </c>
      <c r="D3" s="18">
        <v>225</v>
      </c>
      <c r="E3" s="18">
        <v>7.3</v>
      </c>
      <c r="F3" s="18">
        <v>13.5</v>
      </c>
      <c r="G3" s="18">
        <v>6.71</v>
      </c>
      <c r="H3" s="18">
        <v>-5.61</v>
      </c>
      <c r="I3" s="18">
        <v>-33.94</v>
      </c>
      <c r="J3" s="18">
        <v>18.989999999999998</v>
      </c>
      <c r="K3" s="18">
        <v>25.81</v>
      </c>
      <c r="L3" s="18">
        <v>29.43</v>
      </c>
      <c r="M3" s="18">
        <v>24.92</v>
      </c>
      <c r="N3" s="6"/>
      <c r="O3" s="6"/>
      <c r="P3" s="6"/>
      <c r="Q3" s="6"/>
      <c r="R3" s="6"/>
      <c r="S3" s="6"/>
    </row>
    <row r="4" spans="1:19" s="10" customFormat="1" ht="15" x14ac:dyDescent="0.25">
      <c r="A4" s="9" t="s">
        <v>15</v>
      </c>
      <c r="B4" s="6">
        <v>18.809999999999999</v>
      </c>
      <c r="C4" s="14">
        <v>7.26</v>
      </c>
      <c r="D4" s="18">
        <v>4.91</v>
      </c>
      <c r="E4" s="18">
        <v>14.17</v>
      </c>
      <c r="F4" s="18">
        <v>8.34</v>
      </c>
      <c r="G4" s="18">
        <v>33.11</v>
      </c>
      <c r="H4" s="18">
        <v>16.93</v>
      </c>
      <c r="I4" s="18">
        <v>14.8</v>
      </c>
      <c r="J4" s="18">
        <v>22.5</v>
      </c>
      <c r="K4" s="18">
        <v>24.69</v>
      </c>
      <c r="L4" s="18">
        <v>28.4</v>
      </c>
      <c r="M4" s="18">
        <v>21.22</v>
      </c>
      <c r="N4" s="6"/>
      <c r="O4" s="6"/>
      <c r="P4" s="6"/>
      <c r="Q4" s="6"/>
      <c r="R4" s="6"/>
      <c r="S4" s="6"/>
    </row>
    <row r="5" spans="1:19" s="10" customFormat="1" ht="15" x14ac:dyDescent="0.25">
      <c r="A5" s="9" t="s">
        <v>5</v>
      </c>
      <c r="B5" s="6">
        <v>30.07</v>
      </c>
      <c r="C5" s="14">
        <v>7.5</v>
      </c>
      <c r="D5" s="18">
        <v>20.38</v>
      </c>
      <c r="E5" s="18">
        <v>28.41</v>
      </c>
      <c r="F5" s="18">
        <v>21.8</v>
      </c>
      <c r="G5" s="18">
        <v>16.190000000000001</v>
      </c>
      <c r="H5" s="18">
        <v>18.61</v>
      </c>
      <c r="I5" s="18">
        <v>15.43</v>
      </c>
      <c r="J5" s="18">
        <v>15.94</v>
      </c>
      <c r="K5" s="18">
        <v>13.39</v>
      </c>
      <c r="L5" s="18">
        <v>3.79</v>
      </c>
      <c r="M5" s="18">
        <v>2.99</v>
      </c>
      <c r="N5" s="6"/>
      <c r="O5" s="6"/>
      <c r="P5" s="6"/>
      <c r="Q5" s="6"/>
      <c r="R5" s="6"/>
      <c r="S5" s="6"/>
    </row>
    <row r="6" spans="1:19" s="10" customFormat="1" ht="15" x14ac:dyDescent="0.25">
      <c r="A6" s="9" t="s">
        <v>13</v>
      </c>
      <c r="B6" s="6">
        <v>8.8000000000000007</v>
      </c>
      <c r="C6" s="14">
        <v>13.59</v>
      </c>
      <c r="D6" s="18">
        <v>16.38</v>
      </c>
      <c r="E6" s="18">
        <v>12.49</v>
      </c>
      <c r="F6" s="18">
        <v>10.3</v>
      </c>
      <c r="G6" s="18">
        <v>10.39</v>
      </c>
      <c r="H6" s="18">
        <v>4.4400000000000004</v>
      </c>
      <c r="I6" s="18">
        <v>-1.86</v>
      </c>
      <c r="J6" s="18">
        <v>-8.99</v>
      </c>
      <c r="K6" s="18">
        <v>2.83</v>
      </c>
      <c r="L6" s="18">
        <v>-3.83</v>
      </c>
      <c r="M6" s="18">
        <v>6.94</v>
      </c>
      <c r="N6" s="6"/>
      <c r="O6" s="6"/>
      <c r="P6" s="6"/>
      <c r="Q6" s="6"/>
      <c r="R6" s="6"/>
      <c r="S6" s="6"/>
    </row>
    <row r="7" spans="1:19" s="10" customFormat="1" ht="15" x14ac:dyDescent="0.25">
      <c r="A7" s="9" t="s">
        <v>16</v>
      </c>
      <c r="B7" s="6">
        <v>13.16</v>
      </c>
      <c r="C7" s="14">
        <v>12.59</v>
      </c>
      <c r="D7" s="18">
        <v>8.6300000000000008</v>
      </c>
      <c r="E7" s="18">
        <v>4.7</v>
      </c>
      <c r="F7" s="18">
        <v>9.8699999999999992</v>
      </c>
      <c r="G7" s="18">
        <v>6.1</v>
      </c>
      <c r="H7" s="18">
        <v>1.24</v>
      </c>
      <c r="I7" s="18">
        <v>-2.39</v>
      </c>
      <c r="J7" s="18">
        <v>3.36</v>
      </c>
      <c r="K7" s="18">
        <v>13.7</v>
      </c>
      <c r="L7" s="18">
        <v>14.8</v>
      </c>
      <c r="M7" s="18">
        <v>13.09</v>
      </c>
      <c r="N7" s="6"/>
      <c r="O7" s="6"/>
      <c r="P7" s="6"/>
      <c r="Q7" s="6"/>
      <c r="R7" s="6"/>
      <c r="S7" s="6"/>
    </row>
    <row r="8" spans="1:19" s="10" customFormat="1" ht="15" x14ac:dyDescent="0.25">
      <c r="A8" s="9" t="s">
        <v>2</v>
      </c>
      <c r="B8" s="6">
        <v>8.99</v>
      </c>
      <c r="C8" s="14">
        <v>12.99</v>
      </c>
      <c r="D8" s="18">
        <v>20.05</v>
      </c>
      <c r="E8" s="18">
        <v>11.95</v>
      </c>
      <c r="F8" s="18">
        <v>18.93</v>
      </c>
      <c r="G8" s="18">
        <v>21.1</v>
      </c>
      <c r="H8" s="18">
        <v>16.75</v>
      </c>
      <c r="I8" s="18">
        <v>16</v>
      </c>
      <c r="J8" s="18">
        <v>16.72</v>
      </c>
      <c r="K8" s="18">
        <v>15.17</v>
      </c>
      <c r="L8" s="18">
        <v>13.72</v>
      </c>
      <c r="M8" s="18">
        <v>11.85</v>
      </c>
      <c r="N8" s="6"/>
      <c r="O8" s="6"/>
      <c r="P8" s="6"/>
      <c r="Q8" s="6"/>
      <c r="R8" s="6"/>
      <c r="S8" s="6"/>
    </row>
    <row r="9" spans="1:19" s="10" customFormat="1" ht="15" x14ac:dyDescent="0.25">
      <c r="A9" s="9" t="s">
        <v>8</v>
      </c>
      <c r="B9" s="6">
        <v>13.31</v>
      </c>
      <c r="C9" s="14">
        <v>23.84</v>
      </c>
      <c r="D9" s="18">
        <v>17.3</v>
      </c>
      <c r="E9" s="18">
        <v>22.18</v>
      </c>
      <c r="F9" s="18">
        <v>15.75</v>
      </c>
      <c r="G9" s="18">
        <v>12.54</v>
      </c>
      <c r="H9" s="18">
        <v>11.26</v>
      </c>
      <c r="I9" s="18">
        <v>20.73</v>
      </c>
      <c r="J9" s="18">
        <v>19.63</v>
      </c>
      <c r="K9" s="18">
        <v>2.82</v>
      </c>
      <c r="L9" s="18">
        <v>-2.66</v>
      </c>
      <c r="M9" s="18">
        <v>3.04</v>
      </c>
      <c r="N9" s="6"/>
      <c r="O9" s="6"/>
      <c r="P9" s="6"/>
      <c r="Q9" s="6"/>
      <c r="R9" s="6"/>
      <c r="S9" s="6"/>
    </row>
    <row r="10" spans="1:19" s="10" customFormat="1" ht="15" x14ac:dyDescent="0.25">
      <c r="A10" s="9" t="s">
        <v>12</v>
      </c>
      <c r="B10" s="6">
        <v>15.95</v>
      </c>
      <c r="C10" s="14">
        <v>17.899999999999999</v>
      </c>
      <c r="D10" s="18">
        <v>19.510000000000002</v>
      </c>
      <c r="E10" s="18">
        <v>27.57</v>
      </c>
      <c r="F10" s="18">
        <v>22.12</v>
      </c>
      <c r="G10" s="18">
        <v>24.58</v>
      </c>
      <c r="H10" s="18">
        <v>18.64</v>
      </c>
      <c r="I10" s="18">
        <v>18.12</v>
      </c>
      <c r="J10" s="18">
        <v>13.1</v>
      </c>
      <c r="K10" s="18">
        <v>8.3699999999999992</v>
      </c>
      <c r="L10" s="18">
        <v>13.46</v>
      </c>
      <c r="M10" s="18">
        <v>9.2899999999999991</v>
      </c>
      <c r="N10" s="6"/>
      <c r="O10" s="6"/>
      <c r="P10" s="6"/>
      <c r="Q10" s="6"/>
      <c r="R10" s="6"/>
      <c r="S10" s="6"/>
    </row>
    <row r="11" spans="1:19" s="10" customFormat="1" ht="15" x14ac:dyDescent="0.25">
      <c r="A11" s="9" t="s">
        <v>18</v>
      </c>
      <c r="B11" s="6">
        <v>12.66</v>
      </c>
      <c r="C11" s="14">
        <v>8.06</v>
      </c>
      <c r="D11" s="18">
        <v>12.21</v>
      </c>
      <c r="E11" s="18">
        <v>15.43</v>
      </c>
      <c r="F11" s="18">
        <v>14.77</v>
      </c>
      <c r="G11" s="18">
        <v>25.3</v>
      </c>
      <c r="H11" s="18">
        <v>31.76</v>
      </c>
      <c r="I11" s="18">
        <v>10.68</v>
      </c>
      <c r="J11" s="18">
        <v>6.57</v>
      </c>
      <c r="K11" s="18">
        <v>3.28</v>
      </c>
      <c r="L11" s="18">
        <v>3.93</v>
      </c>
      <c r="M11" s="18">
        <v>-0.37</v>
      </c>
      <c r="N11" s="6"/>
      <c r="O11" s="6"/>
      <c r="P11" s="6"/>
      <c r="Q11" s="6"/>
      <c r="R11" s="6"/>
      <c r="S11" s="6"/>
    </row>
    <row r="12" spans="1:19" s="10" customFormat="1" ht="15" x14ac:dyDescent="0.25">
      <c r="A12" s="9" t="s">
        <v>3</v>
      </c>
      <c r="B12" s="6">
        <v>12.35</v>
      </c>
      <c r="C12" s="14">
        <v>12.51</v>
      </c>
      <c r="D12" s="18">
        <v>8.3800000000000008</v>
      </c>
      <c r="E12" s="18">
        <v>11.35</v>
      </c>
      <c r="F12" s="18">
        <v>14.91</v>
      </c>
      <c r="G12" s="18">
        <v>7.16</v>
      </c>
      <c r="H12" s="18">
        <v>9.16</v>
      </c>
      <c r="I12" s="18">
        <v>9.0299999999999994</v>
      </c>
      <c r="J12" s="18">
        <v>9.24</v>
      </c>
      <c r="K12" s="18">
        <v>9.84</v>
      </c>
      <c r="L12" s="18">
        <v>10.79</v>
      </c>
      <c r="M12" s="18">
        <v>10.5</v>
      </c>
      <c r="N12" s="6"/>
      <c r="O12" s="6"/>
      <c r="P12" s="6"/>
      <c r="Q12" s="6"/>
      <c r="R12" s="6"/>
      <c r="S12" s="6"/>
    </row>
    <row r="13" spans="1:19" s="10" customFormat="1" ht="15" x14ac:dyDescent="0.25">
      <c r="A13" s="9" t="s">
        <v>9</v>
      </c>
      <c r="B13" s="6">
        <v>5.99</v>
      </c>
      <c r="C13" s="14">
        <v>1.1000000000000001</v>
      </c>
      <c r="D13" s="18">
        <v>2.77</v>
      </c>
      <c r="E13" s="18">
        <v>6.98</v>
      </c>
      <c r="F13" s="18">
        <v>9.9600000000000009</v>
      </c>
      <c r="G13" s="18">
        <v>12.86</v>
      </c>
      <c r="H13" s="18">
        <v>0.9</v>
      </c>
      <c r="I13" s="18">
        <v>-0.46</v>
      </c>
      <c r="J13" s="18">
        <v>1.54</v>
      </c>
      <c r="K13" s="18">
        <v>-0.16</v>
      </c>
      <c r="L13" s="18">
        <v>5.5</v>
      </c>
      <c r="M13" s="18">
        <v>2.37</v>
      </c>
      <c r="N13" s="6"/>
      <c r="O13" s="6"/>
      <c r="P13" s="6"/>
      <c r="Q13" s="6"/>
      <c r="R13" s="6"/>
      <c r="S13" s="6"/>
    </row>
    <row r="14" spans="1:19" s="10" customFormat="1" ht="15" x14ac:dyDescent="0.25">
      <c r="A14" s="9" t="s">
        <v>4</v>
      </c>
      <c r="B14" s="6">
        <v>12.47</v>
      </c>
      <c r="C14" s="14">
        <v>14.5</v>
      </c>
      <c r="D14" s="18">
        <v>9.3800000000000008</v>
      </c>
      <c r="E14" s="18">
        <v>6.01</v>
      </c>
      <c r="F14" s="18">
        <v>14.83</v>
      </c>
      <c r="G14" s="18">
        <v>21.32</v>
      </c>
      <c r="H14" s="18">
        <v>21.53</v>
      </c>
      <c r="I14" s="18">
        <v>3.99</v>
      </c>
      <c r="J14" s="18">
        <v>3.92</v>
      </c>
      <c r="K14" s="18">
        <v>0.66</v>
      </c>
      <c r="L14" s="18">
        <v>12.23</v>
      </c>
      <c r="M14" s="18">
        <v>-30.53</v>
      </c>
      <c r="N14" s="6"/>
      <c r="O14" s="6"/>
      <c r="P14" s="6"/>
      <c r="Q14" s="6"/>
      <c r="R14" s="6"/>
      <c r="S14" s="6"/>
    </row>
    <row r="15" spans="1:19" s="10" customFormat="1" ht="15" x14ac:dyDescent="0.25">
      <c r="A15" s="9" t="s">
        <v>11</v>
      </c>
      <c r="B15" s="6">
        <v>10.96</v>
      </c>
      <c r="C15" s="14">
        <v>9.41</v>
      </c>
      <c r="D15" s="18">
        <v>24.79</v>
      </c>
      <c r="E15" s="18">
        <v>17.850000000000001</v>
      </c>
      <c r="F15" s="18">
        <v>21.83</v>
      </c>
      <c r="G15" s="18">
        <v>4.6500000000000004</v>
      </c>
      <c r="H15" s="18">
        <v>5.0199999999999996</v>
      </c>
      <c r="I15" s="18">
        <v>-6.03</v>
      </c>
      <c r="J15" s="18">
        <v>14.06</v>
      </c>
      <c r="K15" s="18">
        <v>11.75</v>
      </c>
      <c r="L15" s="18">
        <v>6.73</v>
      </c>
      <c r="M15" s="18">
        <v>2.91</v>
      </c>
      <c r="N15" s="6"/>
      <c r="O15" s="6"/>
      <c r="P15" s="6"/>
      <c r="Q15" s="6"/>
      <c r="R15" s="6"/>
      <c r="S15" s="6"/>
    </row>
    <row r="16" spans="1:19" s="10" customFormat="1" ht="15" x14ac:dyDescent="0.25">
      <c r="A16" s="9" t="s">
        <v>10</v>
      </c>
      <c r="B16" s="6">
        <v>25.28</v>
      </c>
      <c r="C16" s="14">
        <v>32.299999999999997</v>
      </c>
      <c r="D16" s="18">
        <v>38.75</v>
      </c>
      <c r="E16" s="18">
        <v>30.69</v>
      </c>
      <c r="F16" s="18">
        <v>27.95</v>
      </c>
      <c r="G16" s="18">
        <v>25.46</v>
      </c>
      <c r="H16" s="18">
        <v>22.76</v>
      </c>
      <c r="I16" s="18">
        <v>26.59</v>
      </c>
      <c r="J16" s="18">
        <v>27.78</v>
      </c>
      <c r="K16" s="18">
        <v>20.76</v>
      </c>
      <c r="L16" s="18">
        <v>18.09</v>
      </c>
      <c r="M16" s="18">
        <v>19.93</v>
      </c>
      <c r="N16" s="6"/>
      <c r="O16" s="6"/>
      <c r="P16" s="6"/>
      <c r="Q16" s="6"/>
      <c r="R16" s="6"/>
      <c r="S16" s="6"/>
    </row>
    <row r="17" spans="1:19" s="10" customFormat="1" ht="15" x14ac:dyDescent="0.25">
      <c r="A17" s="9" t="s">
        <v>6</v>
      </c>
      <c r="B17" s="6">
        <v>34.04</v>
      </c>
      <c r="C17" s="14">
        <v>36.299999999999997</v>
      </c>
      <c r="D17" s="18">
        <v>35.96</v>
      </c>
      <c r="E17" s="18">
        <v>22.47</v>
      </c>
      <c r="F17" s="18">
        <v>25.51</v>
      </c>
      <c r="G17" s="18">
        <v>22.03</v>
      </c>
      <c r="H17" s="18">
        <v>15.33</v>
      </c>
      <c r="I17" s="18">
        <v>12.23</v>
      </c>
      <c r="J17" s="18">
        <v>13.83</v>
      </c>
      <c r="K17" s="18">
        <v>12.85</v>
      </c>
      <c r="L17" s="18">
        <v>13.57</v>
      </c>
      <c r="M17" s="18">
        <v>14.27</v>
      </c>
      <c r="N17" s="6"/>
      <c r="O17" s="6"/>
      <c r="P17" s="6"/>
      <c r="Q17" s="6"/>
      <c r="R17" s="6"/>
      <c r="S17" s="6"/>
    </row>
    <row r="18" spans="1:19" s="10" customFormat="1" ht="15" x14ac:dyDescent="0.25">
      <c r="A18" s="9" t="s">
        <v>0</v>
      </c>
      <c r="B18" s="6">
        <v>25.19</v>
      </c>
      <c r="C18" s="14">
        <v>27.46</v>
      </c>
      <c r="D18" s="18">
        <v>29.98</v>
      </c>
      <c r="E18" s="18">
        <v>26.79</v>
      </c>
      <c r="F18" s="18">
        <v>25.37</v>
      </c>
      <c r="G18" s="18">
        <v>34.01</v>
      </c>
      <c r="H18" s="18">
        <v>30.25</v>
      </c>
      <c r="I18" s="18">
        <v>30.3</v>
      </c>
      <c r="J18" s="18">
        <v>29.92</v>
      </c>
      <c r="K18" s="18">
        <v>28.96</v>
      </c>
      <c r="L18" s="18">
        <v>22.32</v>
      </c>
      <c r="M18" s="18">
        <v>12.73</v>
      </c>
      <c r="N18" s="6"/>
      <c r="O18" s="6"/>
      <c r="P18" s="6"/>
      <c r="Q18" s="6"/>
      <c r="R18" s="6"/>
      <c r="S18" s="6"/>
    </row>
    <row r="19" spans="1:19" s="10" customFormat="1" ht="15" x14ac:dyDescent="0.25">
      <c r="A19" s="9" t="s">
        <v>14</v>
      </c>
      <c r="B19" s="6">
        <v>9.52</v>
      </c>
      <c r="C19" s="14">
        <v>12.67</v>
      </c>
      <c r="D19" s="18">
        <v>17.48</v>
      </c>
      <c r="E19" s="18">
        <v>6.97</v>
      </c>
      <c r="F19" s="18">
        <v>31.22</v>
      </c>
      <c r="G19" s="18">
        <v>-4.74</v>
      </c>
      <c r="H19" s="18">
        <v>7.94</v>
      </c>
      <c r="I19" s="18">
        <v>-5.55</v>
      </c>
      <c r="J19" s="18">
        <v>9.36</v>
      </c>
      <c r="K19" s="18">
        <v>-12.03</v>
      </c>
      <c r="L19" s="18">
        <v>14.82</v>
      </c>
      <c r="M19" s="18">
        <v>11.26</v>
      </c>
      <c r="N19" s="6"/>
      <c r="O19" s="6"/>
      <c r="P19" s="6"/>
      <c r="Q19" s="6"/>
      <c r="R19" s="6"/>
      <c r="S19" s="6"/>
    </row>
    <row r="20" spans="1:19" s="10" customFormat="1" ht="15" x14ac:dyDescent="0.25">
      <c r="A20" s="9" t="s">
        <v>7</v>
      </c>
      <c r="B20" s="6">
        <v>16.829999999999998</v>
      </c>
      <c r="C20" s="14">
        <v>17.28</v>
      </c>
      <c r="D20" s="18">
        <v>15.58</v>
      </c>
      <c r="E20" s="18">
        <v>11.55</v>
      </c>
      <c r="F20" s="18">
        <v>10.96</v>
      </c>
      <c r="G20" s="18">
        <v>7.25</v>
      </c>
      <c r="H20" s="18">
        <v>0.97</v>
      </c>
      <c r="I20" s="18">
        <v>1.68</v>
      </c>
      <c r="J20" s="18">
        <v>1.72</v>
      </c>
      <c r="K20" s="18">
        <v>2.54</v>
      </c>
      <c r="L20" s="18">
        <v>16.329999999999998</v>
      </c>
      <c r="M20" s="18">
        <v>8.85</v>
      </c>
      <c r="N20" s="6"/>
      <c r="O20" s="6"/>
      <c r="P20" s="6"/>
      <c r="Q20" s="6"/>
      <c r="R20" s="6"/>
      <c r="S20" s="6"/>
    </row>
    <row r="21" spans="1:19" s="10" customFormat="1" ht="15" x14ac:dyDescent="0.25">
      <c r="A21" s="9" t="s">
        <v>17</v>
      </c>
      <c r="B21" s="6">
        <v>12.46</v>
      </c>
      <c r="C21" s="14">
        <v>11.29</v>
      </c>
      <c r="D21" s="18">
        <v>-1.47</v>
      </c>
      <c r="E21" s="18">
        <v>9.59</v>
      </c>
      <c r="F21" s="18">
        <v>-3.43</v>
      </c>
      <c r="G21" s="18">
        <v>3.17</v>
      </c>
      <c r="H21" s="18">
        <v>7.05</v>
      </c>
      <c r="I21" s="18">
        <v>10.58</v>
      </c>
      <c r="J21" s="18">
        <v>15.37</v>
      </c>
      <c r="K21" s="18">
        <v>7.33</v>
      </c>
      <c r="L21" s="18">
        <v>0.2</v>
      </c>
      <c r="M21" s="18">
        <v>8.41</v>
      </c>
      <c r="N21" s="6"/>
      <c r="O21" s="6"/>
      <c r="P21" s="6"/>
      <c r="Q21" s="6"/>
      <c r="R21" s="6"/>
      <c r="S21" s="6"/>
    </row>
    <row r="22" spans="1:19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2:19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2:19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9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2:19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19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19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2:19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O9" sqref="O9"/>
    </sheetView>
  </sheetViews>
  <sheetFormatPr defaultColWidth="11.42578125" defaultRowHeight="12.75" x14ac:dyDescent="0.2"/>
  <cols>
    <col min="1" max="1" width="29.85546875" style="8" bestFit="1" customWidth="1"/>
  </cols>
  <sheetData>
    <row r="1" spans="1:19" s="8" customFormat="1" ht="15" x14ac:dyDescent="0.25">
      <c r="B1" s="8">
        <v>2006</v>
      </c>
      <c r="C1" s="12">
        <v>2007</v>
      </c>
      <c r="D1" s="17">
        <v>2008</v>
      </c>
      <c r="E1" s="17">
        <v>2009</v>
      </c>
      <c r="F1" s="17">
        <v>2010</v>
      </c>
      <c r="G1" s="17">
        <v>2011</v>
      </c>
      <c r="H1" s="17">
        <v>2012</v>
      </c>
      <c r="I1" s="17">
        <v>2013</v>
      </c>
      <c r="J1" s="17">
        <v>2014</v>
      </c>
      <c r="K1" s="17">
        <v>2015</v>
      </c>
      <c r="L1" s="17">
        <v>2016</v>
      </c>
      <c r="M1" s="17">
        <v>2017</v>
      </c>
    </row>
    <row r="2" spans="1:19" s="10" customFormat="1" ht="15" x14ac:dyDescent="0.25">
      <c r="A2" s="9" t="s">
        <v>19</v>
      </c>
      <c r="B2" s="6"/>
      <c r="C2" s="14">
        <v>0.04</v>
      </c>
      <c r="D2" s="18">
        <v>0.5</v>
      </c>
      <c r="E2" s="18">
        <v>0.83</v>
      </c>
      <c r="F2" s="18">
        <v>1.47</v>
      </c>
      <c r="G2" s="18">
        <v>1.32</v>
      </c>
      <c r="H2" s="18">
        <v>4.32</v>
      </c>
      <c r="I2" s="18">
        <v>3.84</v>
      </c>
      <c r="J2" s="18">
        <v>3.67</v>
      </c>
      <c r="K2" s="18">
        <v>7.13</v>
      </c>
      <c r="L2" s="18">
        <v>7.4</v>
      </c>
      <c r="M2" s="18">
        <v>7.01</v>
      </c>
      <c r="N2" s="6"/>
      <c r="O2" s="6"/>
      <c r="P2" s="6"/>
      <c r="Q2" s="6"/>
      <c r="R2" s="6"/>
      <c r="S2" s="6"/>
    </row>
    <row r="3" spans="1:19" s="10" customFormat="1" ht="15" x14ac:dyDescent="0.25">
      <c r="A3" s="9" t="s">
        <v>1</v>
      </c>
      <c r="B3" s="6"/>
      <c r="C3" s="14">
        <v>-63.64</v>
      </c>
      <c r="D3" s="18"/>
      <c r="E3" s="18">
        <v>2.25</v>
      </c>
      <c r="F3" s="18">
        <v>3.98</v>
      </c>
      <c r="G3" s="18">
        <v>1.41</v>
      </c>
      <c r="H3" s="18">
        <v>-2.25</v>
      </c>
      <c r="I3" s="18">
        <v>-8.14</v>
      </c>
      <c r="J3" s="18">
        <v>3.96</v>
      </c>
      <c r="K3" s="18">
        <v>5.27</v>
      </c>
      <c r="L3" s="18">
        <v>5.74</v>
      </c>
      <c r="M3" s="18">
        <v>5.0999999999999996</v>
      </c>
      <c r="N3" s="6"/>
      <c r="O3" s="6"/>
      <c r="P3" s="6"/>
      <c r="Q3" s="6"/>
      <c r="R3" s="6"/>
      <c r="S3" s="6"/>
    </row>
    <row r="4" spans="1:19" s="10" customFormat="1" ht="15" x14ac:dyDescent="0.25">
      <c r="A4" s="9" t="s">
        <v>15</v>
      </c>
      <c r="B4" s="6">
        <v>3.43</v>
      </c>
      <c r="C4" s="14">
        <v>1.23</v>
      </c>
      <c r="D4" s="18">
        <v>0.81</v>
      </c>
      <c r="E4" s="18">
        <v>2.5099999999999998</v>
      </c>
      <c r="F4" s="18">
        <v>1.29</v>
      </c>
      <c r="G4" s="18">
        <v>6.15</v>
      </c>
      <c r="H4" s="18">
        <v>3.51</v>
      </c>
      <c r="I4" s="18">
        <v>3.73</v>
      </c>
      <c r="J4" s="18">
        <v>6.83</v>
      </c>
      <c r="K4" s="18">
        <v>10.220000000000001</v>
      </c>
      <c r="L4" s="18">
        <v>13.68</v>
      </c>
      <c r="M4" s="18">
        <v>12.55</v>
      </c>
      <c r="N4" s="6"/>
      <c r="O4" s="6"/>
      <c r="P4" s="6"/>
      <c r="Q4" s="6"/>
      <c r="R4" s="6"/>
      <c r="S4" s="6"/>
    </row>
    <row r="5" spans="1:19" s="10" customFormat="1" ht="15" x14ac:dyDescent="0.25">
      <c r="A5" s="9" t="s">
        <v>5</v>
      </c>
      <c r="B5" s="6">
        <v>7.34</v>
      </c>
      <c r="C5" s="14">
        <v>1.65</v>
      </c>
      <c r="D5" s="18">
        <v>4.6900000000000004</v>
      </c>
      <c r="E5" s="18">
        <v>7.84</v>
      </c>
      <c r="F5" s="18">
        <v>7.34</v>
      </c>
      <c r="G5" s="18">
        <v>5.43</v>
      </c>
      <c r="H5" s="18">
        <v>5.3</v>
      </c>
      <c r="I5" s="18">
        <v>4.91</v>
      </c>
      <c r="J5" s="18">
        <v>5.28</v>
      </c>
      <c r="K5" s="18">
        <v>4.78</v>
      </c>
      <c r="L5" s="18">
        <v>1.22</v>
      </c>
      <c r="M5" s="18">
        <v>1.05</v>
      </c>
      <c r="N5" s="6"/>
      <c r="O5" s="6"/>
      <c r="P5" s="6"/>
      <c r="Q5" s="6"/>
      <c r="R5" s="6"/>
      <c r="S5" s="6"/>
    </row>
    <row r="6" spans="1:19" s="10" customFormat="1" ht="15" x14ac:dyDescent="0.25">
      <c r="A6" s="9" t="s">
        <v>13</v>
      </c>
      <c r="B6" s="6">
        <v>3.7</v>
      </c>
      <c r="C6" s="14">
        <v>5.14</v>
      </c>
      <c r="D6" s="18">
        <v>6.29</v>
      </c>
      <c r="E6" s="18">
        <v>5.75</v>
      </c>
      <c r="F6" s="18">
        <v>4.34</v>
      </c>
      <c r="G6" s="18">
        <v>3.98</v>
      </c>
      <c r="H6" s="18">
        <v>1.53</v>
      </c>
      <c r="I6" s="18">
        <v>-0.9</v>
      </c>
      <c r="J6" s="18">
        <v>-3.51</v>
      </c>
      <c r="K6" s="18">
        <v>0.99</v>
      </c>
      <c r="L6" s="18">
        <v>-1.56</v>
      </c>
      <c r="M6" s="18">
        <v>2.4900000000000002</v>
      </c>
      <c r="N6" s="6"/>
      <c r="O6" s="6"/>
      <c r="P6" s="6"/>
      <c r="Q6" s="6"/>
      <c r="R6" s="6"/>
      <c r="S6" s="6"/>
    </row>
    <row r="7" spans="1:19" s="10" customFormat="1" ht="15" x14ac:dyDescent="0.25">
      <c r="A7" s="9" t="s">
        <v>16</v>
      </c>
      <c r="B7" s="6">
        <v>5.57</v>
      </c>
      <c r="C7" s="14">
        <v>6.36</v>
      </c>
      <c r="D7" s="18">
        <v>3.17</v>
      </c>
      <c r="E7" s="18">
        <v>1.71</v>
      </c>
      <c r="F7" s="18">
        <v>4.7699999999999996</v>
      </c>
      <c r="G7" s="18">
        <v>3.18</v>
      </c>
      <c r="H7" s="18">
        <v>0.78</v>
      </c>
      <c r="I7" s="18">
        <v>-2.4300000000000002</v>
      </c>
      <c r="J7" s="18">
        <v>1.05</v>
      </c>
      <c r="K7" s="18">
        <v>4.16</v>
      </c>
      <c r="L7" s="18">
        <v>4.88</v>
      </c>
      <c r="M7" s="18">
        <v>4.6399999999999997</v>
      </c>
      <c r="N7" s="6"/>
      <c r="O7" s="6"/>
      <c r="P7" s="6"/>
      <c r="Q7" s="6"/>
      <c r="R7" s="6"/>
      <c r="S7" s="6"/>
    </row>
    <row r="8" spans="1:19" s="10" customFormat="1" ht="15" x14ac:dyDescent="0.25">
      <c r="A8" s="9" t="s">
        <v>2</v>
      </c>
      <c r="B8" s="6">
        <v>2.5</v>
      </c>
      <c r="C8" s="14">
        <v>3.79</v>
      </c>
      <c r="D8" s="18">
        <v>4.8099999999999996</v>
      </c>
      <c r="E8" s="18">
        <v>3.69</v>
      </c>
      <c r="F8" s="18">
        <v>5.57</v>
      </c>
      <c r="G8" s="18">
        <v>6.37</v>
      </c>
      <c r="H8" s="18">
        <v>5.0599999999999996</v>
      </c>
      <c r="I8" s="18">
        <v>4.92</v>
      </c>
      <c r="J8" s="18">
        <v>5.23</v>
      </c>
      <c r="K8" s="18">
        <v>4.67</v>
      </c>
      <c r="L8" s="18">
        <v>4.71</v>
      </c>
      <c r="M8" s="18">
        <v>4.55</v>
      </c>
      <c r="N8" s="6"/>
      <c r="O8" s="6"/>
      <c r="P8" s="6"/>
      <c r="Q8" s="6"/>
      <c r="R8" s="6"/>
      <c r="S8" s="6"/>
    </row>
    <row r="9" spans="1:19" s="10" customFormat="1" ht="15" x14ac:dyDescent="0.25">
      <c r="A9" s="9" t="s">
        <v>8</v>
      </c>
      <c r="B9" s="6">
        <v>6</v>
      </c>
      <c r="C9" s="14">
        <v>8.3800000000000008</v>
      </c>
      <c r="D9" s="18">
        <v>5.8</v>
      </c>
      <c r="E9" s="18">
        <v>8.81</v>
      </c>
      <c r="F9" s="18">
        <v>6.13</v>
      </c>
      <c r="G9" s="18">
        <v>4.54</v>
      </c>
      <c r="H9" s="18">
        <v>4.29</v>
      </c>
      <c r="I9" s="18">
        <v>8.39</v>
      </c>
      <c r="J9" s="18">
        <v>7.76</v>
      </c>
      <c r="K9" s="18">
        <v>1.1000000000000001</v>
      </c>
      <c r="L9" s="18">
        <v>-3.75</v>
      </c>
      <c r="M9" s="18">
        <v>1.1100000000000001</v>
      </c>
      <c r="N9" s="6"/>
      <c r="O9" s="6"/>
      <c r="P9" s="6"/>
      <c r="Q9" s="6"/>
      <c r="R9" s="6"/>
      <c r="S9" s="6"/>
    </row>
    <row r="10" spans="1:19" s="10" customFormat="1" ht="15" x14ac:dyDescent="0.25">
      <c r="A10" s="9" t="s">
        <v>12</v>
      </c>
      <c r="B10" s="6">
        <v>4.6900000000000004</v>
      </c>
      <c r="C10" s="14">
        <v>4.7</v>
      </c>
      <c r="D10" s="18">
        <v>4.45</v>
      </c>
      <c r="E10" s="18">
        <v>6.71</v>
      </c>
      <c r="F10" s="18">
        <v>5.73</v>
      </c>
      <c r="G10" s="18">
        <v>7</v>
      </c>
      <c r="H10" s="18">
        <v>5.54</v>
      </c>
      <c r="I10" s="18">
        <v>5.78</v>
      </c>
      <c r="J10" s="18">
        <v>4.43</v>
      </c>
      <c r="K10" s="18">
        <v>3.04</v>
      </c>
      <c r="L10" s="18">
        <v>5.0999999999999996</v>
      </c>
      <c r="M10" s="18">
        <v>4.09</v>
      </c>
      <c r="N10" s="6"/>
      <c r="O10" s="6"/>
      <c r="P10" s="6"/>
      <c r="Q10" s="6"/>
      <c r="R10" s="6"/>
      <c r="S10" s="6"/>
    </row>
    <row r="11" spans="1:19" s="10" customFormat="1" ht="15" x14ac:dyDescent="0.25">
      <c r="A11" s="9" t="s">
        <v>18</v>
      </c>
      <c r="B11" s="6">
        <v>3.83</v>
      </c>
      <c r="C11" s="14">
        <v>4.83</v>
      </c>
      <c r="D11" s="18">
        <v>6.09</v>
      </c>
      <c r="E11" s="18">
        <v>8.98</v>
      </c>
      <c r="F11" s="18">
        <v>5.2</v>
      </c>
      <c r="G11" s="18">
        <v>7.88</v>
      </c>
      <c r="H11" s="18">
        <v>10.72</v>
      </c>
      <c r="I11" s="18">
        <v>10.4</v>
      </c>
      <c r="J11" s="18">
        <v>9.07</v>
      </c>
      <c r="K11" s="18">
        <v>1.94</v>
      </c>
      <c r="L11" s="18">
        <v>2.4</v>
      </c>
      <c r="M11" s="18">
        <v>-0.26</v>
      </c>
      <c r="N11" s="6"/>
      <c r="O11" s="6"/>
      <c r="P11" s="6"/>
      <c r="Q11" s="6"/>
      <c r="R11" s="6"/>
      <c r="S11" s="6"/>
    </row>
    <row r="12" spans="1:19" s="10" customFormat="1" ht="15" x14ac:dyDescent="0.25">
      <c r="A12" s="9" t="s">
        <v>3</v>
      </c>
      <c r="B12" s="6">
        <v>5.35</v>
      </c>
      <c r="C12" s="14">
        <v>5.14</v>
      </c>
      <c r="D12" s="18">
        <v>3.26</v>
      </c>
      <c r="E12" s="18">
        <v>5.3</v>
      </c>
      <c r="F12" s="18">
        <v>6.45</v>
      </c>
      <c r="G12" s="18">
        <v>2.79</v>
      </c>
      <c r="H12" s="18">
        <v>3.48</v>
      </c>
      <c r="I12" s="18">
        <v>4.67</v>
      </c>
      <c r="J12" s="18">
        <v>3.99</v>
      </c>
      <c r="K12" s="18">
        <v>5.79</v>
      </c>
      <c r="L12" s="18">
        <v>5.38</v>
      </c>
      <c r="M12" s="18">
        <v>5.13</v>
      </c>
      <c r="N12" s="6"/>
      <c r="O12" s="6"/>
      <c r="P12" s="6"/>
      <c r="Q12" s="6"/>
      <c r="R12" s="6"/>
      <c r="S12" s="6"/>
    </row>
    <row r="13" spans="1:19" s="10" customFormat="1" ht="15" x14ac:dyDescent="0.25">
      <c r="A13" s="9" t="s">
        <v>9</v>
      </c>
      <c r="B13" s="6">
        <v>2.3199999999999998</v>
      </c>
      <c r="C13" s="14">
        <v>0.27</v>
      </c>
      <c r="D13" s="18">
        <v>1.8</v>
      </c>
      <c r="E13" s="18">
        <v>4.09</v>
      </c>
      <c r="F13" s="18">
        <v>5.84</v>
      </c>
      <c r="G13" s="18">
        <v>-0.28999999999999998</v>
      </c>
      <c r="H13" s="18">
        <v>-0.08</v>
      </c>
      <c r="I13" s="18">
        <v>-1.1499999999999999</v>
      </c>
      <c r="J13" s="18">
        <v>0</v>
      </c>
      <c r="K13" s="18">
        <v>-0.32</v>
      </c>
      <c r="L13" s="18">
        <v>3.95</v>
      </c>
      <c r="M13" s="18">
        <v>1.67</v>
      </c>
      <c r="N13" s="6"/>
      <c r="O13" s="6"/>
      <c r="P13" s="6"/>
      <c r="Q13" s="6"/>
      <c r="R13" s="6"/>
      <c r="S13" s="6"/>
    </row>
    <row r="14" spans="1:19" s="10" customFormat="1" ht="15" x14ac:dyDescent="0.25">
      <c r="A14" s="9" t="s">
        <v>4</v>
      </c>
      <c r="B14" s="6">
        <v>3.39</v>
      </c>
      <c r="C14" s="14">
        <v>3.85</v>
      </c>
      <c r="D14" s="18">
        <v>2.97</v>
      </c>
      <c r="E14" s="18">
        <v>1.66</v>
      </c>
      <c r="F14" s="18">
        <v>3.33</v>
      </c>
      <c r="G14" s="18">
        <v>5.07</v>
      </c>
      <c r="H14" s="18">
        <v>6.36</v>
      </c>
      <c r="I14" s="18">
        <v>1.1399999999999999</v>
      </c>
      <c r="J14" s="18">
        <v>-1.1499999999999999</v>
      </c>
      <c r="K14" s="18">
        <v>-1.54</v>
      </c>
      <c r="L14" s="18">
        <v>3.38</v>
      </c>
      <c r="M14" s="18">
        <v>-15.48</v>
      </c>
      <c r="N14" s="6"/>
      <c r="O14" s="6"/>
      <c r="P14" s="6"/>
      <c r="Q14" s="6"/>
      <c r="R14" s="6"/>
      <c r="S14" s="6"/>
    </row>
    <row r="15" spans="1:19" s="10" customFormat="1" ht="15" x14ac:dyDescent="0.25">
      <c r="A15" s="9" t="s">
        <v>11</v>
      </c>
      <c r="B15" s="6">
        <v>4.55</v>
      </c>
      <c r="C15" s="14">
        <v>3.15</v>
      </c>
      <c r="D15" s="18">
        <v>7.95</v>
      </c>
      <c r="E15" s="18">
        <v>6.62</v>
      </c>
      <c r="F15" s="18">
        <v>7.6</v>
      </c>
      <c r="G15" s="18">
        <v>1.58</v>
      </c>
      <c r="H15" s="18">
        <v>-1.77</v>
      </c>
      <c r="I15" s="18">
        <v>-1.89</v>
      </c>
      <c r="J15" s="18">
        <v>3.98</v>
      </c>
      <c r="K15" s="18">
        <v>3.89</v>
      </c>
      <c r="L15" s="18">
        <v>2.08</v>
      </c>
      <c r="M15" s="18">
        <v>0.93</v>
      </c>
      <c r="N15" s="6"/>
      <c r="O15" s="6"/>
      <c r="P15" s="6"/>
      <c r="Q15" s="6"/>
      <c r="R15" s="6"/>
      <c r="S15" s="6"/>
    </row>
    <row r="16" spans="1:19" s="10" customFormat="1" ht="15" x14ac:dyDescent="0.25">
      <c r="A16" s="9" t="s">
        <v>10</v>
      </c>
      <c r="B16" s="6">
        <v>7.36</v>
      </c>
      <c r="C16" s="14">
        <v>8.91</v>
      </c>
      <c r="D16" s="18">
        <v>12.17</v>
      </c>
      <c r="E16" s="18">
        <v>9.66</v>
      </c>
      <c r="F16" s="18">
        <v>9.5299999999999994</v>
      </c>
      <c r="G16" s="18">
        <v>6.88</v>
      </c>
      <c r="H16" s="18">
        <v>6.98</v>
      </c>
      <c r="I16" s="18">
        <v>7.72</v>
      </c>
      <c r="J16" s="18">
        <v>7.77</v>
      </c>
      <c r="K16" s="18">
        <v>7.94</v>
      </c>
      <c r="L16" s="18">
        <v>6.46</v>
      </c>
      <c r="M16" s="18">
        <v>6.14</v>
      </c>
      <c r="N16" s="6"/>
      <c r="O16" s="6"/>
      <c r="P16" s="6"/>
      <c r="Q16" s="6"/>
      <c r="R16" s="6"/>
      <c r="S16" s="6"/>
    </row>
    <row r="17" spans="1:19" s="10" customFormat="1" ht="15" x14ac:dyDescent="0.25">
      <c r="A17" s="9" t="s">
        <v>6</v>
      </c>
      <c r="B17" s="6">
        <v>10.58</v>
      </c>
      <c r="C17" s="14">
        <v>11.66</v>
      </c>
      <c r="D17" s="18">
        <v>11.69</v>
      </c>
      <c r="E17" s="18">
        <v>7.79</v>
      </c>
      <c r="F17" s="18">
        <v>8.59</v>
      </c>
      <c r="G17" s="18">
        <v>7.31</v>
      </c>
      <c r="H17" s="18">
        <v>5.49</v>
      </c>
      <c r="I17" s="18">
        <v>5.47</v>
      </c>
      <c r="J17" s="18">
        <v>5.6</v>
      </c>
      <c r="K17" s="18">
        <v>5.25</v>
      </c>
      <c r="L17" s="18">
        <v>5.94</v>
      </c>
      <c r="M17" s="18">
        <v>6.37</v>
      </c>
      <c r="N17" s="6"/>
      <c r="O17" s="6"/>
      <c r="P17" s="6"/>
      <c r="Q17" s="6"/>
      <c r="R17" s="6"/>
      <c r="S17" s="6"/>
    </row>
    <row r="18" spans="1:19" s="10" customFormat="1" ht="15" x14ac:dyDescent="0.25">
      <c r="A18" s="9" t="s">
        <v>0</v>
      </c>
      <c r="B18" s="6">
        <v>9.6</v>
      </c>
      <c r="C18" s="14">
        <v>10.37</v>
      </c>
      <c r="D18" s="18">
        <v>11.01</v>
      </c>
      <c r="E18" s="18">
        <v>10.95</v>
      </c>
      <c r="F18" s="18">
        <v>9.73</v>
      </c>
      <c r="G18" s="18">
        <v>11.6</v>
      </c>
      <c r="H18" s="18">
        <v>10.09</v>
      </c>
      <c r="I18" s="18">
        <v>10.7</v>
      </c>
      <c r="J18" s="18">
        <v>9.94</v>
      </c>
      <c r="K18" s="18">
        <v>8.8800000000000008</v>
      </c>
      <c r="L18" s="18">
        <v>8.0399999999999991</v>
      </c>
      <c r="M18" s="18">
        <v>5.85</v>
      </c>
      <c r="N18" s="6"/>
      <c r="O18" s="6"/>
      <c r="P18" s="6"/>
      <c r="Q18" s="6"/>
      <c r="R18" s="6"/>
      <c r="S18" s="6"/>
    </row>
    <row r="19" spans="1:19" s="10" customFormat="1" ht="15" x14ac:dyDescent="0.25">
      <c r="A19" s="9" t="s">
        <v>14</v>
      </c>
      <c r="B19" s="6">
        <v>2.4700000000000002</v>
      </c>
      <c r="C19" s="14">
        <v>3.15</v>
      </c>
      <c r="D19" s="18">
        <v>3.53</v>
      </c>
      <c r="E19" s="18">
        <v>1.74</v>
      </c>
      <c r="F19" s="18">
        <v>8.42</v>
      </c>
      <c r="G19" s="18">
        <v>-1.1399999999999999</v>
      </c>
      <c r="H19" s="18">
        <v>1.39</v>
      </c>
      <c r="I19" s="18">
        <v>-1.01</v>
      </c>
      <c r="J19" s="18">
        <v>1.39</v>
      </c>
      <c r="K19" s="18">
        <v>-1.84</v>
      </c>
      <c r="L19" s="18">
        <v>1.71</v>
      </c>
      <c r="M19" s="18">
        <v>1.78</v>
      </c>
      <c r="N19" s="6"/>
      <c r="O19" s="6"/>
      <c r="P19" s="6"/>
      <c r="Q19" s="6"/>
      <c r="R19" s="6"/>
      <c r="S19" s="6"/>
    </row>
    <row r="20" spans="1:19" s="10" customFormat="1" ht="15" x14ac:dyDescent="0.25">
      <c r="A20" s="9" t="s">
        <v>7</v>
      </c>
      <c r="B20" s="6">
        <v>5.23</v>
      </c>
      <c r="C20" s="14">
        <v>4.97</v>
      </c>
      <c r="D20" s="18">
        <v>3.68</v>
      </c>
      <c r="E20" s="18">
        <v>2.76</v>
      </c>
      <c r="F20" s="18">
        <v>2.4</v>
      </c>
      <c r="G20" s="18">
        <v>1.9</v>
      </c>
      <c r="H20" s="18">
        <v>0.06</v>
      </c>
      <c r="I20" s="18">
        <v>0.27</v>
      </c>
      <c r="J20" s="18">
        <v>0.17</v>
      </c>
      <c r="K20" s="18">
        <v>0.33</v>
      </c>
      <c r="L20" s="18">
        <v>3.96</v>
      </c>
      <c r="M20" s="18">
        <v>2.94</v>
      </c>
      <c r="N20" s="6"/>
      <c r="O20" s="6"/>
      <c r="P20" s="6"/>
      <c r="Q20" s="6"/>
      <c r="R20" s="6"/>
      <c r="S20" s="6"/>
    </row>
    <row r="21" spans="1:19" s="10" customFormat="1" ht="15" x14ac:dyDescent="0.25">
      <c r="A21" s="9" t="s">
        <v>17</v>
      </c>
      <c r="B21" s="6"/>
      <c r="C21" s="14">
        <v>3.7</v>
      </c>
      <c r="D21" s="18">
        <v>-0.75</v>
      </c>
      <c r="E21" s="18">
        <v>2.42</v>
      </c>
      <c r="F21" s="18">
        <v>-0.74</v>
      </c>
      <c r="G21" s="18">
        <v>0.56999999999999995</v>
      </c>
      <c r="H21" s="18">
        <v>1.8</v>
      </c>
      <c r="I21" s="18">
        <v>2.52</v>
      </c>
      <c r="J21" s="18">
        <v>3.66</v>
      </c>
      <c r="K21" s="18">
        <v>1.71</v>
      </c>
      <c r="L21" s="18">
        <v>-0.36</v>
      </c>
      <c r="M21" s="18">
        <v>2.78</v>
      </c>
      <c r="N21" s="6"/>
      <c r="O21" s="6"/>
      <c r="P21" s="6"/>
      <c r="Q21" s="6"/>
      <c r="R21" s="6"/>
      <c r="S21" s="6"/>
    </row>
    <row r="22" spans="1:19" ht="15" x14ac:dyDescent="0.25">
      <c r="B22" s="7"/>
      <c r="C22" s="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7"/>
      <c r="O22" s="7"/>
      <c r="P22" s="7"/>
      <c r="Q22" s="7"/>
      <c r="R22" s="7"/>
      <c r="S22" s="7"/>
    </row>
    <row r="23" spans="1:19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2:19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2:19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9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2:19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19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19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N10" sqref="N10"/>
    </sheetView>
  </sheetViews>
  <sheetFormatPr defaultColWidth="11.42578125" defaultRowHeight="12.75" x14ac:dyDescent="0.2"/>
  <cols>
    <col min="1" max="1" width="29.85546875" style="8" bestFit="1" customWidth="1"/>
  </cols>
  <sheetData>
    <row r="1" spans="1:19" s="8" customFormat="1" ht="15" x14ac:dyDescent="0.25">
      <c r="B1" s="8">
        <v>2006</v>
      </c>
      <c r="C1" s="12">
        <v>2007</v>
      </c>
      <c r="D1" s="17">
        <v>2008</v>
      </c>
      <c r="E1" s="17">
        <v>2009</v>
      </c>
      <c r="F1" s="17">
        <v>2010</v>
      </c>
      <c r="G1" s="17">
        <v>2011</v>
      </c>
      <c r="H1" s="17">
        <v>2012</v>
      </c>
      <c r="I1" s="17">
        <v>2013</v>
      </c>
      <c r="J1" s="17">
        <v>2014</v>
      </c>
      <c r="K1" s="17">
        <v>2015</v>
      </c>
      <c r="L1" s="17">
        <v>2016</v>
      </c>
      <c r="M1" s="17">
        <v>2017</v>
      </c>
    </row>
    <row r="2" spans="1:19" s="10" customFormat="1" ht="15" x14ac:dyDescent="0.25">
      <c r="A2" s="9" t="s">
        <v>19</v>
      </c>
      <c r="B2" s="6">
        <v>100</v>
      </c>
      <c r="C2" s="14">
        <v>3.64</v>
      </c>
      <c r="D2" s="18">
        <v>4.1900000000000004</v>
      </c>
      <c r="E2" s="18">
        <v>6.47</v>
      </c>
      <c r="F2" s="18">
        <v>-18.670000000000002</v>
      </c>
      <c r="G2" s="18">
        <v>-8.81</v>
      </c>
      <c r="H2" s="18">
        <v>9.39</v>
      </c>
      <c r="I2" s="18">
        <v>10.02</v>
      </c>
      <c r="J2" s="18">
        <v>10.82</v>
      </c>
      <c r="K2" s="18">
        <v>11.01</v>
      </c>
      <c r="L2" s="18">
        <v>31.35</v>
      </c>
      <c r="M2" s="18">
        <v>16.62</v>
      </c>
      <c r="N2" s="6"/>
      <c r="O2" s="6"/>
      <c r="P2" s="6"/>
      <c r="Q2" s="6"/>
      <c r="R2" s="6"/>
      <c r="S2" s="6"/>
    </row>
    <row r="3" spans="1:19" s="10" customFormat="1" ht="15" x14ac:dyDescent="0.25">
      <c r="A3" s="9" t="s">
        <v>1</v>
      </c>
      <c r="B3" s="6">
        <v>27.12</v>
      </c>
      <c r="C3" s="14">
        <v>-1450</v>
      </c>
      <c r="D3" s="18">
        <v>-1400</v>
      </c>
      <c r="E3" s="18">
        <v>-2.37</v>
      </c>
      <c r="F3" s="18">
        <v>-2.8</v>
      </c>
      <c r="G3" s="18">
        <v>-2.33</v>
      </c>
      <c r="H3" s="18">
        <v>-12.45</v>
      </c>
      <c r="I3" s="18">
        <v>-50.29</v>
      </c>
      <c r="J3" s="18">
        <v>-45.59</v>
      </c>
      <c r="K3" s="18">
        <v>-44.65</v>
      </c>
      <c r="L3" s="18">
        <v>-33.369999999999997</v>
      </c>
      <c r="M3" s="18">
        <v>-21.86</v>
      </c>
      <c r="N3" s="6"/>
      <c r="O3" s="6"/>
      <c r="P3" s="6"/>
      <c r="Q3" s="6"/>
      <c r="R3" s="6"/>
      <c r="S3" s="6"/>
    </row>
    <row r="4" spans="1:19" s="10" customFormat="1" ht="15" x14ac:dyDescent="0.25">
      <c r="A4" s="9" t="s">
        <v>15</v>
      </c>
      <c r="B4" s="6">
        <v>19.29</v>
      </c>
      <c r="C4" s="14">
        <v>16.2</v>
      </c>
      <c r="D4" s="18">
        <v>11.14</v>
      </c>
      <c r="E4" s="18">
        <v>13.73</v>
      </c>
      <c r="F4" s="18">
        <v>11.79</v>
      </c>
      <c r="G4" s="18">
        <v>19.21</v>
      </c>
      <c r="H4" s="18">
        <v>19.77</v>
      </c>
      <c r="I4" s="18">
        <v>17.22</v>
      </c>
      <c r="J4" s="18">
        <v>22.21</v>
      </c>
      <c r="K4" s="18">
        <v>31.88</v>
      </c>
      <c r="L4" s="18">
        <v>38.32</v>
      </c>
      <c r="M4" s="18">
        <v>43.2</v>
      </c>
      <c r="N4" s="6"/>
      <c r="O4" s="6"/>
      <c r="P4" s="6"/>
      <c r="Q4" s="6"/>
      <c r="R4" s="6"/>
      <c r="S4" s="6"/>
    </row>
    <row r="5" spans="1:19" s="10" customFormat="1" ht="15" x14ac:dyDescent="0.25">
      <c r="A5" s="9" t="s">
        <v>5</v>
      </c>
      <c r="B5" s="6">
        <v>13.62</v>
      </c>
      <c r="C5" s="14">
        <v>11.91</v>
      </c>
      <c r="D5" s="18">
        <v>12.78</v>
      </c>
      <c r="E5" s="18">
        <v>18.48</v>
      </c>
      <c r="F5" s="18">
        <v>22.61</v>
      </c>
      <c r="G5" s="18">
        <v>20.81</v>
      </c>
      <c r="H5" s="18">
        <v>19.73</v>
      </c>
      <c r="I5" s="18">
        <v>19.95</v>
      </c>
      <c r="J5" s="18">
        <v>20.59</v>
      </c>
      <c r="K5" s="18">
        <v>20.76</v>
      </c>
      <c r="L5" s="18">
        <v>21.85</v>
      </c>
      <c r="M5" s="18">
        <v>28.71</v>
      </c>
      <c r="N5" s="6"/>
      <c r="O5" s="6"/>
      <c r="P5" s="6"/>
      <c r="Q5" s="6"/>
      <c r="R5" s="6"/>
      <c r="S5" s="6"/>
    </row>
    <row r="6" spans="1:19" s="10" customFormat="1" ht="15" x14ac:dyDescent="0.25">
      <c r="A6" s="9" t="s">
        <v>13</v>
      </c>
      <c r="B6" s="6">
        <v>27.05</v>
      </c>
      <c r="C6" s="14">
        <v>30.61</v>
      </c>
      <c r="D6" s="18">
        <v>27.89</v>
      </c>
      <c r="E6" s="18">
        <v>29.83</v>
      </c>
      <c r="F6" s="18">
        <v>30.66</v>
      </c>
      <c r="G6" s="18">
        <v>30.36</v>
      </c>
      <c r="H6" s="18">
        <v>20.65</v>
      </c>
      <c r="I6" s="18">
        <v>20.92</v>
      </c>
      <c r="J6" s="18">
        <v>16.41</v>
      </c>
      <c r="K6" s="18">
        <v>18.93</v>
      </c>
      <c r="L6" s="18">
        <v>14.62</v>
      </c>
      <c r="M6" s="18">
        <v>18.559999999999999</v>
      </c>
      <c r="N6" s="6"/>
      <c r="O6" s="6"/>
      <c r="P6" s="6"/>
      <c r="Q6" s="6"/>
      <c r="R6" s="6"/>
      <c r="S6" s="6"/>
    </row>
    <row r="7" spans="1:19" s="10" customFormat="1" ht="15" x14ac:dyDescent="0.25">
      <c r="A7" s="9" t="s">
        <v>16</v>
      </c>
      <c r="B7" s="6">
        <v>34.119999999999997</v>
      </c>
      <c r="C7" s="14">
        <v>34.67</v>
      </c>
      <c r="D7" s="18">
        <v>32.58</v>
      </c>
      <c r="E7" s="18">
        <v>20.18</v>
      </c>
      <c r="F7" s="18">
        <v>31.35</v>
      </c>
      <c r="G7" s="18">
        <v>34.89</v>
      </c>
      <c r="H7" s="18">
        <v>-24.64</v>
      </c>
      <c r="I7" s="18">
        <v>24.19</v>
      </c>
      <c r="J7" s="18">
        <v>13.31</v>
      </c>
      <c r="K7" s="18">
        <v>19.3</v>
      </c>
      <c r="L7" s="18">
        <v>25.59</v>
      </c>
      <c r="M7" s="18">
        <v>18.64</v>
      </c>
      <c r="N7" s="6"/>
      <c r="O7" s="6"/>
      <c r="P7" s="6"/>
      <c r="Q7" s="6"/>
      <c r="R7" s="6"/>
      <c r="S7" s="6"/>
    </row>
    <row r="8" spans="1:19" s="10" customFormat="1" ht="15" x14ac:dyDescent="0.25">
      <c r="A8" s="9" t="s">
        <v>2</v>
      </c>
      <c r="B8" s="6">
        <v>19.89</v>
      </c>
      <c r="C8" s="14">
        <v>20.22</v>
      </c>
      <c r="D8" s="18">
        <v>23.76</v>
      </c>
      <c r="E8" s="18">
        <v>23.63</v>
      </c>
      <c r="F8" s="18">
        <v>26.72</v>
      </c>
      <c r="G8" s="18">
        <v>28.33</v>
      </c>
      <c r="H8" s="18">
        <v>30.74</v>
      </c>
      <c r="I8" s="18">
        <v>33.39</v>
      </c>
      <c r="J8" s="18">
        <v>35.450000000000003</v>
      </c>
      <c r="K8" s="18">
        <v>35.39</v>
      </c>
      <c r="L8" s="18">
        <v>35.08</v>
      </c>
      <c r="M8" s="18">
        <v>37.21</v>
      </c>
      <c r="N8" s="6"/>
      <c r="O8" s="6"/>
      <c r="P8" s="6"/>
      <c r="Q8" s="6"/>
      <c r="R8" s="6"/>
      <c r="S8" s="6"/>
    </row>
    <row r="9" spans="1:19" s="10" customFormat="1" ht="15" x14ac:dyDescent="0.25">
      <c r="A9" s="9" t="s">
        <v>8</v>
      </c>
      <c r="B9" s="6">
        <v>10.02</v>
      </c>
      <c r="C9" s="14">
        <v>10</v>
      </c>
      <c r="D9" s="18">
        <v>10.01</v>
      </c>
      <c r="E9" s="18">
        <v>13.37</v>
      </c>
      <c r="F9" s="18">
        <v>14.45</v>
      </c>
      <c r="G9" s="18">
        <v>15.36</v>
      </c>
      <c r="H9" s="18">
        <v>23.14</v>
      </c>
      <c r="I9" s="18">
        <v>37.71</v>
      </c>
      <c r="J9" s="18">
        <v>47.88</v>
      </c>
      <c r="K9" s="18">
        <v>58.82</v>
      </c>
      <c r="L9" s="18">
        <v>65.349999999999994</v>
      </c>
      <c r="M9" s="18">
        <v>71.34</v>
      </c>
      <c r="N9" s="6"/>
      <c r="O9" s="6"/>
      <c r="P9" s="6"/>
      <c r="Q9" s="6"/>
      <c r="R9" s="6"/>
      <c r="S9" s="6"/>
    </row>
    <row r="10" spans="1:19" s="10" customFormat="1" ht="15" x14ac:dyDescent="0.25">
      <c r="A10" s="9" t="s">
        <v>12</v>
      </c>
      <c r="B10" s="6">
        <v>10.64</v>
      </c>
      <c r="C10" s="14">
        <v>10.57</v>
      </c>
      <c r="D10" s="18">
        <v>10.56</v>
      </c>
      <c r="E10" s="18">
        <v>10.34</v>
      </c>
      <c r="F10" s="18">
        <v>10.37</v>
      </c>
      <c r="G10" s="18">
        <v>10.54</v>
      </c>
      <c r="H10" s="18">
        <v>21.73</v>
      </c>
      <c r="I10" s="18">
        <v>29.76</v>
      </c>
      <c r="J10" s="18">
        <v>36.409999999999997</v>
      </c>
      <c r="K10" s="18">
        <v>39.24</v>
      </c>
      <c r="L10" s="18">
        <v>32.93</v>
      </c>
      <c r="M10" s="18">
        <v>41.77</v>
      </c>
      <c r="N10" s="6"/>
      <c r="O10" s="6"/>
      <c r="P10" s="6"/>
      <c r="Q10" s="6"/>
      <c r="R10" s="6"/>
      <c r="S10" s="6"/>
    </row>
    <row r="11" spans="1:19" s="10" customFormat="1" ht="15" x14ac:dyDescent="0.25">
      <c r="A11" s="9" t="s">
        <v>18</v>
      </c>
      <c r="B11" s="6">
        <v>18.8</v>
      </c>
      <c r="C11" s="14">
        <v>19.55</v>
      </c>
      <c r="D11" s="18">
        <v>26.11</v>
      </c>
      <c r="E11" s="18">
        <v>42.97</v>
      </c>
      <c r="F11" s="18">
        <v>22.79</v>
      </c>
      <c r="G11" s="18">
        <v>32.880000000000003</v>
      </c>
      <c r="H11" s="18">
        <v>40.96</v>
      </c>
      <c r="I11" s="18">
        <v>14.75</v>
      </c>
      <c r="J11" s="18">
        <v>19.940000000000001</v>
      </c>
      <c r="K11" s="18">
        <v>11.86</v>
      </c>
      <c r="L11" s="18">
        <v>13.06</v>
      </c>
      <c r="M11" s="18">
        <v>8.32</v>
      </c>
      <c r="N11" s="6"/>
      <c r="O11" s="6"/>
      <c r="P11" s="6"/>
      <c r="Q11" s="6"/>
      <c r="R11" s="6"/>
      <c r="S11" s="6"/>
    </row>
    <row r="12" spans="1:19" s="10" customFormat="1" ht="15" x14ac:dyDescent="0.25">
      <c r="A12" s="9" t="s">
        <v>3</v>
      </c>
      <c r="B12" s="6">
        <v>22.34</v>
      </c>
      <c r="C12" s="14">
        <v>23.76</v>
      </c>
      <c r="D12" s="18">
        <v>27.71</v>
      </c>
      <c r="E12" s="18">
        <v>27.83</v>
      </c>
      <c r="F12" s="18">
        <v>27.88</v>
      </c>
      <c r="G12" s="18">
        <v>24.47</v>
      </c>
      <c r="H12" s="18">
        <v>26.38</v>
      </c>
      <c r="I12" s="18">
        <v>25.27</v>
      </c>
      <c r="J12" s="18">
        <v>23.4</v>
      </c>
      <c r="K12" s="18">
        <v>31.86</v>
      </c>
      <c r="L12" s="18">
        <v>28.9</v>
      </c>
      <c r="M12" s="18">
        <v>29.97</v>
      </c>
      <c r="N12" s="6"/>
      <c r="O12" s="6"/>
      <c r="P12" s="6"/>
      <c r="Q12" s="6"/>
      <c r="R12" s="6"/>
      <c r="S12" s="6"/>
    </row>
    <row r="13" spans="1:19" s="10" customFormat="1" ht="15" x14ac:dyDescent="0.25">
      <c r="A13" s="9" t="s">
        <v>9</v>
      </c>
      <c r="B13" s="6">
        <v>25.75</v>
      </c>
      <c r="C13" s="14">
        <v>7.9</v>
      </c>
      <c r="D13" s="18">
        <v>9.43</v>
      </c>
      <c r="E13" s="18">
        <v>10.51</v>
      </c>
      <c r="F13" s="18">
        <v>22</v>
      </c>
      <c r="G13" s="18">
        <v>17.75</v>
      </c>
      <c r="H13" s="18">
        <v>16.23</v>
      </c>
      <c r="I13" s="18">
        <v>7.18</v>
      </c>
      <c r="J13" s="18">
        <v>10.24</v>
      </c>
      <c r="K13" s="18">
        <v>7.27</v>
      </c>
      <c r="L13" s="18">
        <v>11.35</v>
      </c>
      <c r="M13" s="18">
        <v>10.53</v>
      </c>
      <c r="N13" s="6"/>
      <c r="O13" s="6"/>
      <c r="P13" s="6"/>
      <c r="Q13" s="6"/>
      <c r="R13" s="6"/>
      <c r="S13" s="6"/>
    </row>
    <row r="14" spans="1:19" s="10" customFormat="1" ht="15" x14ac:dyDescent="0.25">
      <c r="A14" s="9" t="s">
        <v>4</v>
      </c>
      <c r="B14" s="6">
        <v>39.159999999999997</v>
      </c>
      <c r="C14" s="14">
        <v>19.95</v>
      </c>
      <c r="D14" s="18">
        <v>23.3</v>
      </c>
      <c r="E14" s="18">
        <v>21.42</v>
      </c>
      <c r="F14" s="18">
        <v>34.049999999999997</v>
      </c>
      <c r="G14" s="18">
        <v>21.17</v>
      </c>
      <c r="H14" s="18">
        <v>27.4</v>
      </c>
      <c r="I14" s="18">
        <v>41.09</v>
      </c>
      <c r="J14" s="18">
        <v>20.39</v>
      </c>
      <c r="K14" s="18">
        <v>19.399999999999999</v>
      </c>
      <c r="L14" s="18">
        <v>24.15</v>
      </c>
      <c r="M14" s="18">
        <v>-0.39</v>
      </c>
      <c r="N14" s="6"/>
      <c r="O14" s="6"/>
      <c r="P14" s="6"/>
      <c r="Q14" s="6"/>
      <c r="R14" s="6"/>
      <c r="S14" s="6"/>
    </row>
    <row r="15" spans="1:19" s="10" customFormat="1" ht="15" x14ac:dyDescent="0.25">
      <c r="A15" s="9" t="s">
        <v>11</v>
      </c>
      <c r="B15" s="6">
        <v>10.02</v>
      </c>
      <c r="C15" s="14">
        <v>12.5</v>
      </c>
      <c r="D15" s="18">
        <v>20.99</v>
      </c>
      <c r="E15" s="18">
        <v>30.78</v>
      </c>
      <c r="F15" s="18">
        <v>32.78</v>
      </c>
      <c r="G15" s="18">
        <v>35.82</v>
      </c>
      <c r="H15" s="18">
        <v>43.28</v>
      </c>
      <c r="I15" s="18">
        <v>40.590000000000003</v>
      </c>
      <c r="J15" s="18">
        <v>40.74</v>
      </c>
      <c r="K15" s="18">
        <v>26.84</v>
      </c>
      <c r="L15" s="18">
        <v>33.9</v>
      </c>
      <c r="M15" s="18">
        <v>29.34</v>
      </c>
      <c r="N15" s="6"/>
      <c r="O15" s="6"/>
      <c r="P15" s="6"/>
      <c r="Q15" s="6"/>
      <c r="R15" s="6"/>
      <c r="S15" s="6"/>
    </row>
    <row r="16" spans="1:19" s="10" customFormat="1" ht="15" x14ac:dyDescent="0.25">
      <c r="A16" s="9" t="s">
        <v>10</v>
      </c>
      <c r="B16" s="6">
        <v>20.73</v>
      </c>
      <c r="C16" s="14">
        <v>21.17</v>
      </c>
      <c r="D16" s="18">
        <v>29.2</v>
      </c>
      <c r="E16" s="18">
        <v>32.200000000000003</v>
      </c>
      <c r="F16" s="18">
        <v>36.49</v>
      </c>
      <c r="G16" s="18">
        <v>39.72</v>
      </c>
      <c r="H16" s="18">
        <v>38.04</v>
      </c>
      <c r="I16" s="18">
        <v>27.99</v>
      </c>
      <c r="J16" s="18">
        <v>36.21</v>
      </c>
      <c r="K16" s="18">
        <v>41.04</v>
      </c>
      <c r="L16" s="18">
        <v>23.88</v>
      </c>
      <c r="M16" s="18">
        <v>17.95</v>
      </c>
      <c r="N16" s="6"/>
      <c r="O16" s="6"/>
      <c r="P16" s="6"/>
      <c r="Q16" s="6"/>
      <c r="R16" s="6"/>
      <c r="S16" s="6"/>
    </row>
    <row r="17" spans="1:19" s="10" customFormat="1" ht="15" x14ac:dyDescent="0.25">
      <c r="A17" s="9" t="s">
        <v>6</v>
      </c>
      <c r="B17" s="6">
        <v>5.83</v>
      </c>
      <c r="C17" s="14">
        <v>8.85</v>
      </c>
      <c r="D17" s="18">
        <v>10.53</v>
      </c>
      <c r="E17" s="18">
        <v>14.58</v>
      </c>
      <c r="F17" s="18">
        <v>12.22</v>
      </c>
      <c r="G17" s="18">
        <v>11.66</v>
      </c>
      <c r="H17" s="18">
        <v>10.44</v>
      </c>
      <c r="I17" s="18">
        <v>16.95</v>
      </c>
      <c r="J17" s="18">
        <v>16.170000000000002</v>
      </c>
      <c r="K17" s="18">
        <v>13.61</v>
      </c>
      <c r="L17" s="18">
        <v>16.78</v>
      </c>
      <c r="M17" s="18">
        <v>14.68</v>
      </c>
      <c r="N17" s="6"/>
      <c r="O17" s="6"/>
      <c r="P17" s="6"/>
      <c r="Q17" s="6"/>
      <c r="R17" s="6"/>
      <c r="S17" s="6"/>
    </row>
    <row r="18" spans="1:19" s="10" customFormat="1" ht="15" x14ac:dyDescent="0.25">
      <c r="A18" s="9" t="s">
        <v>0</v>
      </c>
      <c r="B18" s="6">
        <v>24.17</v>
      </c>
      <c r="C18" s="14">
        <v>17.95</v>
      </c>
      <c r="D18" s="18">
        <v>11.53</v>
      </c>
      <c r="E18" s="18">
        <v>10.01</v>
      </c>
      <c r="F18" s="18">
        <v>10</v>
      </c>
      <c r="G18" s="18">
        <v>10.02</v>
      </c>
      <c r="H18" s="18">
        <v>10</v>
      </c>
      <c r="I18" s="18">
        <v>8.84</v>
      </c>
      <c r="J18" s="18">
        <v>10.31</v>
      </c>
      <c r="K18" s="18">
        <v>9.42</v>
      </c>
      <c r="L18" s="18">
        <v>4.46</v>
      </c>
      <c r="M18" s="18">
        <v>4.08</v>
      </c>
      <c r="N18" s="6"/>
      <c r="O18" s="6"/>
      <c r="P18" s="6"/>
      <c r="Q18" s="6"/>
      <c r="R18" s="6"/>
      <c r="S18" s="6"/>
    </row>
    <row r="19" spans="1:19" s="10" customFormat="1" ht="15" x14ac:dyDescent="0.25">
      <c r="A19" s="9" t="s">
        <v>14</v>
      </c>
      <c r="B19" s="6">
        <v>23.8</v>
      </c>
      <c r="C19" s="14">
        <v>23.44</v>
      </c>
      <c r="D19" s="18">
        <v>28.72</v>
      </c>
      <c r="E19" s="18">
        <v>27.98</v>
      </c>
      <c r="F19" s="18">
        <v>45.47</v>
      </c>
      <c r="G19" s="18">
        <v>37.67</v>
      </c>
      <c r="H19" s="18">
        <v>11</v>
      </c>
      <c r="I19" s="18">
        <v>7.27</v>
      </c>
      <c r="J19" s="18">
        <v>7.72</v>
      </c>
      <c r="K19" s="18">
        <v>-1.6</v>
      </c>
      <c r="L19" s="18">
        <v>6.74</v>
      </c>
      <c r="M19" s="18">
        <v>14.6</v>
      </c>
      <c r="N19" s="6"/>
      <c r="O19" s="6"/>
      <c r="P19" s="6"/>
      <c r="Q19" s="6"/>
      <c r="R19" s="6"/>
      <c r="S19" s="6"/>
    </row>
    <row r="20" spans="1:19" s="10" customFormat="1" ht="15" x14ac:dyDescent="0.25">
      <c r="A20" s="9" t="s">
        <v>7</v>
      </c>
      <c r="B20" s="6">
        <v>10</v>
      </c>
      <c r="C20" s="14">
        <v>22.37</v>
      </c>
      <c r="D20" s="18">
        <v>10</v>
      </c>
      <c r="E20" s="18">
        <v>10.16</v>
      </c>
      <c r="F20" s="18">
        <v>24.66</v>
      </c>
      <c r="G20" s="18">
        <v>20.2</v>
      </c>
      <c r="H20" s="18">
        <v>14.34</v>
      </c>
      <c r="I20" s="18">
        <v>16.29</v>
      </c>
      <c r="J20" s="18">
        <v>16.2</v>
      </c>
      <c r="K20" s="18">
        <v>16.66</v>
      </c>
      <c r="L20" s="18">
        <v>12.75</v>
      </c>
      <c r="M20" s="18">
        <v>12.33</v>
      </c>
      <c r="N20" s="6"/>
      <c r="O20" s="6"/>
      <c r="P20" s="6"/>
      <c r="Q20" s="6"/>
      <c r="R20" s="6"/>
      <c r="S20" s="6"/>
    </row>
    <row r="21" spans="1:19" s="10" customFormat="1" ht="15" x14ac:dyDescent="0.25">
      <c r="A21" s="9" t="s">
        <v>17</v>
      </c>
      <c r="B21" s="6">
        <v>20.239999999999998</v>
      </c>
      <c r="C21" s="14">
        <v>7.5</v>
      </c>
      <c r="D21" s="18">
        <v>6.17</v>
      </c>
      <c r="E21" s="18">
        <v>10.08</v>
      </c>
      <c r="F21" s="18">
        <v>3.3</v>
      </c>
      <c r="G21" s="18">
        <v>0.6</v>
      </c>
      <c r="H21" s="18">
        <v>2.87</v>
      </c>
      <c r="I21" s="18">
        <v>7.79</v>
      </c>
      <c r="J21" s="18">
        <v>12.97</v>
      </c>
      <c r="K21" s="18">
        <v>8.93</v>
      </c>
      <c r="L21" s="18">
        <v>4.5199999999999996</v>
      </c>
      <c r="M21" s="18">
        <v>7</v>
      </c>
      <c r="N21" s="6"/>
      <c r="O21" s="6"/>
      <c r="P21" s="6"/>
      <c r="Q21" s="6"/>
      <c r="R21" s="6"/>
      <c r="S21" s="6"/>
    </row>
    <row r="22" spans="1:19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2:19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2:19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9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2:19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19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19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P14" sqref="P14"/>
    </sheetView>
  </sheetViews>
  <sheetFormatPr defaultColWidth="11.42578125" defaultRowHeight="12.75" x14ac:dyDescent="0.2"/>
  <cols>
    <col min="1" max="1" width="29.85546875" style="8" bestFit="1" customWidth="1"/>
  </cols>
  <sheetData>
    <row r="1" spans="1:19" s="8" customFormat="1" ht="15" x14ac:dyDescent="0.25">
      <c r="B1" s="8">
        <v>2006</v>
      </c>
      <c r="C1" s="12">
        <v>2007</v>
      </c>
      <c r="D1" s="12">
        <v>2008</v>
      </c>
      <c r="E1" s="17">
        <v>2009</v>
      </c>
      <c r="F1" s="17">
        <v>2010</v>
      </c>
      <c r="G1" s="17">
        <v>2011</v>
      </c>
      <c r="H1" s="17">
        <v>2012</v>
      </c>
      <c r="I1" s="17">
        <v>2013</v>
      </c>
      <c r="J1" s="17">
        <v>2014</v>
      </c>
      <c r="K1" s="17">
        <v>2015</v>
      </c>
      <c r="L1" s="17">
        <v>2016</v>
      </c>
      <c r="M1" s="17">
        <v>2017</v>
      </c>
    </row>
    <row r="2" spans="1:19" s="10" customFormat="1" ht="15" x14ac:dyDescent="0.25">
      <c r="A2" s="9" t="s">
        <v>19</v>
      </c>
      <c r="B2" s="6"/>
      <c r="C2" s="14">
        <v>1.04</v>
      </c>
      <c r="D2" s="14">
        <v>0.95</v>
      </c>
      <c r="E2" s="18">
        <v>1.59</v>
      </c>
      <c r="F2" s="18">
        <v>0.98</v>
      </c>
      <c r="G2" s="18">
        <v>1</v>
      </c>
      <c r="H2" s="18">
        <v>0.99</v>
      </c>
      <c r="I2" s="18">
        <v>1.01</v>
      </c>
      <c r="J2" s="18">
        <v>1.03</v>
      </c>
      <c r="K2" s="18">
        <v>1.05</v>
      </c>
      <c r="L2" s="18">
        <v>1.4</v>
      </c>
      <c r="M2" s="18">
        <v>1.17</v>
      </c>
      <c r="N2" s="6"/>
      <c r="O2" s="6"/>
      <c r="P2" s="6"/>
      <c r="Q2" s="6"/>
      <c r="R2" s="6"/>
      <c r="S2" s="6"/>
    </row>
    <row r="3" spans="1:19" s="10" customFormat="1" ht="15" x14ac:dyDescent="0.25">
      <c r="A3" s="9" t="s">
        <v>1</v>
      </c>
      <c r="B3" s="6">
        <v>1.37</v>
      </c>
      <c r="C3" s="14">
        <v>0.06</v>
      </c>
      <c r="D3" s="14">
        <v>7.0000000000000007E-2</v>
      </c>
      <c r="E3" s="18">
        <v>0.69</v>
      </c>
      <c r="F3" s="18">
        <v>0.83</v>
      </c>
      <c r="G3" s="18">
        <v>0.84</v>
      </c>
      <c r="H3" s="18">
        <v>0.85</v>
      </c>
      <c r="I3" s="18">
        <v>0.57999999999999996</v>
      </c>
      <c r="J3" s="18">
        <v>0.63</v>
      </c>
      <c r="K3" s="18">
        <v>0.74</v>
      </c>
      <c r="L3" s="18">
        <v>0.8</v>
      </c>
      <c r="M3" s="18">
        <v>0.88</v>
      </c>
      <c r="N3" s="6"/>
      <c r="O3" s="6"/>
      <c r="P3" s="6"/>
      <c r="Q3" s="6"/>
      <c r="R3" s="6"/>
      <c r="S3" s="6"/>
    </row>
    <row r="4" spans="1:19" s="10" customFormat="1" ht="15" x14ac:dyDescent="0.25">
      <c r="A4" s="9" t="s">
        <v>15</v>
      </c>
      <c r="B4" s="6">
        <v>1.1399999999999999</v>
      </c>
      <c r="C4" s="14">
        <v>1.0900000000000001</v>
      </c>
      <c r="D4" s="14">
        <v>1.27</v>
      </c>
      <c r="E4" s="18">
        <v>1.1399999999999999</v>
      </c>
      <c r="F4" s="18">
        <v>1.41</v>
      </c>
      <c r="G4" s="18">
        <v>1.21</v>
      </c>
      <c r="H4" s="18">
        <v>1.23</v>
      </c>
      <c r="I4" s="18">
        <v>1.08</v>
      </c>
      <c r="J4" s="18">
        <v>1.1200000000000001</v>
      </c>
      <c r="K4" s="18">
        <v>1.39</v>
      </c>
      <c r="L4" s="18">
        <v>1.46</v>
      </c>
      <c r="M4" s="18">
        <v>1.82</v>
      </c>
      <c r="N4" s="6"/>
      <c r="O4" s="6"/>
      <c r="P4" s="6"/>
      <c r="Q4" s="6"/>
      <c r="R4" s="6"/>
      <c r="S4" s="6"/>
    </row>
    <row r="5" spans="1:19" s="10" customFormat="1" ht="15" x14ac:dyDescent="0.25">
      <c r="A5" s="9" t="s">
        <v>5</v>
      </c>
      <c r="B5" s="6">
        <v>1.05</v>
      </c>
      <c r="C5" s="14">
        <v>0.73</v>
      </c>
      <c r="D5" s="14">
        <v>0.63</v>
      </c>
      <c r="E5" s="18">
        <v>0.87</v>
      </c>
      <c r="F5" s="18">
        <v>0.85</v>
      </c>
      <c r="G5" s="18">
        <v>0.85</v>
      </c>
      <c r="H5" s="18">
        <v>0.87</v>
      </c>
      <c r="I5" s="18">
        <v>0.86</v>
      </c>
      <c r="J5" s="18">
        <v>0.83</v>
      </c>
      <c r="K5" s="18">
        <v>1.02</v>
      </c>
      <c r="L5" s="18">
        <v>0.89</v>
      </c>
      <c r="M5" s="18">
        <v>1.21</v>
      </c>
      <c r="N5" s="6"/>
      <c r="O5" s="6"/>
      <c r="P5" s="6"/>
      <c r="Q5" s="6"/>
      <c r="R5" s="6"/>
      <c r="S5" s="6"/>
    </row>
    <row r="6" spans="1:19" s="10" customFormat="1" ht="15" x14ac:dyDescent="0.25">
      <c r="A6" s="9" t="s">
        <v>13</v>
      </c>
      <c r="B6" s="6">
        <v>0.98</v>
      </c>
      <c r="C6" s="14">
        <v>1.04</v>
      </c>
      <c r="D6" s="14">
        <v>1.1299999999999999</v>
      </c>
      <c r="E6" s="18">
        <v>1.17</v>
      </c>
      <c r="F6" s="18">
        <v>1.1499999999999999</v>
      </c>
      <c r="G6" s="18">
        <v>1.22</v>
      </c>
      <c r="H6" s="18">
        <v>1.08</v>
      </c>
      <c r="I6" s="18">
        <v>1.1000000000000001</v>
      </c>
      <c r="J6" s="18">
        <v>1.07</v>
      </c>
      <c r="K6" s="18">
        <v>1.1299999999999999</v>
      </c>
      <c r="L6" s="18">
        <v>1.1399999999999999</v>
      </c>
      <c r="M6" s="18">
        <v>1.24</v>
      </c>
      <c r="N6" s="6"/>
      <c r="O6" s="6"/>
      <c r="P6" s="6"/>
      <c r="Q6" s="6"/>
      <c r="R6" s="6"/>
      <c r="S6" s="6"/>
    </row>
    <row r="7" spans="1:19" s="10" customFormat="1" ht="15" x14ac:dyDescent="0.25">
      <c r="A7" s="9" t="s">
        <v>16</v>
      </c>
      <c r="B7" s="6">
        <v>1.46</v>
      </c>
      <c r="C7" s="14">
        <v>1.02</v>
      </c>
      <c r="D7" s="14">
        <v>0.96</v>
      </c>
      <c r="E7" s="18">
        <v>0.81</v>
      </c>
      <c r="F7" s="18">
        <v>0.92</v>
      </c>
      <c r="G7" s="18">
        <v>0.91</v>
      </c>
      <c r="H7" s="18">
        <v>0.96</v>
      </c>
      <c r="I7" s="18">
        <v>0.91</v>
      </c>
      <c r="J7" s="18">
        <v>0.84</v>
      </c>
      <c r="K7" s="18">
        <v>0.95</v>
      </c>
      <c r="L7" s="18">
        <v>1.07</v>
      </c>
      <c r="M7" s="18">
        <v>1.1499999999999999</v>
      </c>
      <c r="N7" s="6"/>
      <c r="O7" s="6"/>
      <c r="P7" s="6"/>
      <c r="Q7" s="6"/>
      <c r="R7" s="6"/>
      <c r="S7" s="6"/>
    </row>
    <row r="8" spans="1:19" s="10" customFormat="1" ht="15" x14ac:dyDescent="0.25">
      <c r="A8" s="9" t="s">
        <v>2</v>
      </c>
      <c r="B8" s="6">
        <v>0.96</v>
      </c>
      <c r="C8" s="14">
        <v>0.96</v>
      </c>
      <c r="D8" s="14">
        <v>0.79</v>
      </c>
      <c r="E8" s="18">
        <v>0.93</v>
      </c>
      <c r="F8" s="18">
        <v>1.06</v>
      </c>
      <c r="G8" s="18">
        <v>1.01</v>
      </c>
      <c r="H8" s="18">
        <v>1.04</v>
      </c>
      <c r="I8" s="18">
        <v>1.1599999999999999</v>
      </c>
      <c r="J8" s="18">
        <v>1.19</v>
      </c>
      <c r="K8" s="18">
        <v>1.17</v>
      </c>
      <c r="L8" s="18">
        <v>1.25</v>
      </c>
      <c r="M8" s="18">
        <v>1.1499999999999999</v>
      </c>
      <c r="N8" s="6"/>
      <c r="O8" s="6"/>
      <c r="P8" s="6"/>
      <c r="Q8" s="6"/>
      <c r="R8" s="6"/>
      <c r="S8" s="6"/>
    </row>
    <row r="9" spans="1:19" s="10" customFormat="1" ht="15" x14ac:dyDescent="0.25">
      <c r="A9" s="9" t="s">
        <v>8</v>
      </c>
      <c r="B9" s="6">
        <v>1.44</v>
      </c>
      <c r="C9" s="14">
        <v>1.24</v>
      </c>
      <c r="D9" s="14">
        <v>1.24</v>
      </c>
      <c r="E9" s="18">
        <v>1.28</v>
      </c>
      <c r="F9" s="18">
        <v>1.29</v>
      </c>
      <c r="G9" s="18">
        <v>1.34</v>
      </c>
      <c r="H9" s="18">
        <v>1.46</v>
      </c>
      <c r="I9" s="18">
        <v>1.74</v>
      </c>
      <c r="J9" s="18">
        <v>1.91</v>
      </c>
      <c r="K9" s="18">
        <v>2.41</v>
      </c>
      <c r="L9" s="18">
        <v>2.83</v>
      </c>
      <c r="M9" s="18">
        <v>3.39</v>
      </c>
      <c r="N9" s="6"/>
      <c r="O9" s="6"/>
      <c r="P9" s="6"/>
      <c r="Q9" s="6"/>
      <c r="R9" s="6"/>
      <c r="S9" s="6"/>
    </row>
    <row r="10" spans="1:19" s="10" customFormat="1" ht="15" x14ac:dyDescent="0.25">
      <c r="A10" s="9" t="s">
        <v>12</v>
      </c>
      <c r="B10" s="6">
        <v>1.02</v>
      </c>
      <c r="C10" s="14">
        <v>1.02</v>
      </c>
      <c r="D10" s="14">
        <v>1.04</v>
      </c>
      <c r="E10" s="18">
        <v>1.04</v>
      </c>
      <c r="F10" s="18">
        <v>1.06</v>
      </c>
      <c r="G10" s="18">
        <v>1.07</v>
      </c>
      <c r="H10" s="18">
        <v>1.22</v>
      </c>
      <c r="I10" s="18">
        <v>1.36</v>
      </c>
      <c r="J10" s="18">
        <v>1.5</v>
      </c>
      <c r="K10" s="18">
        <v>1.5</v>
      </c>
      <c r="L10" s="18">
        <v>1.41</v>
      </c>
      <c r="M10" s="18">
        <v>1.55</v>
      </c>
      <c r="N10" s="6"/>
      <c r="O10" s="6"/>
      <c r="P10" s="6"/>
      <c r="Q10" s="6"/>
      <c r="R10" s="6"/>
      <c r="S10" s="6"/>
    </row>
    <row r="11" spans="1:19" s="10" customFormat="1" ht="15" x14ac:dyDescent="0.25">
      <c r="A11" s="9" t="s">
        <v>18</v>
      </c>
      <c r="B11" s="6">
        <v>1.81</v>
      </c>
      <c r="C11" s="14">
        <v>1.62</v>
      </c>
      <c r="D11" s="14">
        <v>1.53</v>
      </c>
      <c r="E11" s="18">
        <v>0.95</v>
      </c>
      <c r="F11" s="18">
        <v>1.1200000000000001</v>
      </c>
      <c r="G11" s="18">
        <v>1.46</v>
      </c>
      <c r="H11" s="18">
        <v>1.67</v>
      </c>
      <c r="I11" s="18">
        <v>0.93</v>
      </c>
      <c r="J11" s="18">
        <v>1.1399999999999999</v>
      </c>
      <c r="K11" s="18">
        <v>1.41</v>
      </c>
      <c r="L11" s="18">
        <v>1.4</v>
      </c>
      <c r="M11" s="18">
        <v>1.3</v>
      </c>
      <c r="N11" s="6"/>
      <c r="O11" s="6"/>
      <c r="P11" s="6"/>
      <c r="Q11" s="6"/>
      <c r="R11" s="6"/>
      <c r="S11" s="6"/>
    </row>
    <row r="12" spans="1:19" s="10" customFormat="1" ht="15" x14ac:dyDescent="0.25">
      <c r="A12" s="9" t="s">
        <v>3</v>
      </c>
      <c r="B12" s="6">
        <v>0.57999999999999996</v>
      </c>
      <c r="C12" s="14">
        <v>0.65</v>
      </c>
      <c r="D12" s="14">
        <v>0.6</v>
      </c>
      <c r="E12" s="18">
        <v>0.87</v>
      </c>
      <c r="F12" s="18">
        <v>0.88</v>
      </c>
      <c r="G12" s="18">
        <v>0.95</v>
      </c>
      <c r="H12" s="18">
        <v>1.06</v>
      </c>
      <c r="I12" s="18">
        <v>1.1200000000000001</v>
      </c>
      <c r="J12" s="18">
        <v>1.17</v>
      </c>
      <c r="K12" s="18">
        <v>1.27</v>
      </c>
      <c r="L12" s="18">
        <v>1.23</v>
      </c>
      <c r="M12" s="18">
        <v>1.23</v>
      </c>
      <c r="N12" s="6"/>
      <c r="O12" s="6"/>
      <c r="P12" s="6"/>
      <c r="Q12" s="6"/>
      <c r="R12" s="6"/>
      <c r="S12" s="6"/>
    </row>
    <row r="13" spans="1:19" s="10" customFormat="1" ht="15" x14ac:dyDescent="0.25">
      <c r="A13" s="9" t="s">
        <v>9</v>
      </c>
      <c r="B13" s="6">
        <v>1.1100000000000001</v>
      </c>
      <c r="C13" s="14">
        <v>0.98</v>
      </c>
      <c r="D13" s="14">
        <v>0.94</v>
      </c>
      <c r="E13" s="18">
        <v>0.93</v>
      </c>
      <c r="F13" s="18">
        <v>0.92</v>
      </c>
      <c r="G13" s="18">
        <v>0.92</v>
      </c>
      <c r="H13" s="18">
        <v>0.86</v>
      </c>
      <c r="I13" s="18">
        <v>0.8</v>
      </c>
      <c r="J13" s="18">
        <v>0.78</v>
      </c>
      <c r="K13" s="18">
        <v>0.78</v>
      </c>
      <c r="L13" s="18">
        <v>0.73</v>
      </c>
      <c r="M13" s="18">
        <v>0.74</v>
      </c>
      <c r="N13" s="6"/>
      <c r="O13" s="6"/>
      <c r="P13" s="6"/>
      <c r="Q13" s="6"/>
      <c r="R13" s="6"/>
      <c r="S13" s="6"/>
    </row>
    <row r="14" spans="1:19" s="10" customFormat="1" ht="15" x14ac:dyDescent="0.25">
      <c r="A14" s="9" t="s">
        <v>4</v>
      </c>
      <c r="B14" s="6">
        <v>0.99</v>
      </c>
      <c r="C14" s="14">
        <v>1.01</v>
      </c>
      <c r="D14" s="14">
        <v>1.07</v>
      </c>
      <c r="E14" s="18">
        <v>1.07</v>
      </c>
      <c r="F14" s="18">
        <v>1.4</v>
      </c>
      <c r="G14" s="18">
        <v>1.22</v>
      </c>
      <c r="H14" s="18">
        <v>1.51</v>
      </c>
      <c r="I14" s="18">
        <v>2.09</v>
      </c>
      <c r="J14" s="18">
        <v>2.1</v>
      </c>
      <c r="K14" s="18">
        <v>1.84</v>
      </c>
      <c r="L14" s="18">
        <v>1.88</v>
      </c>
      <c r="M14" s="18">
        <v>1.04</v>
      </c>
      <c r="N14" s="6"/>
      <c r="O14" s="6"/>
      <c r="P14" s="6"/>
      <c r="Q14" s="6"/>
      <c r="R14" s="6"/>
      <c r="S14" s="6"/>
    </row>
    <row r="15" spans="1:19" s="10" customFormat="1" ht="15" x14ac:dyDescent="0.25">
      <c r="A15" s="9" t="s">
        <v>11</v>
      </c>
      <c r="B15" s="6">
        <v>1.08</v>
      </c>
      <c r="C15" s="14">
        <v>1.05</v>
      </c>
      <c r="D15" s="14">
        <v>1.1299999999999999</v>
      </c>
      <c r="E15" s="18">
        <v>1.34</v>
      </c>
      <c r="F15" s="18">
        <v>1.38</v>
      </c>
      <c r="G15" s="18">
        <v>1.34</v>
      </c>
      <c r="H15" s="18">
        <v>1.27</v>
      </c>
      <c r="I15" s="18">
        <v>1.1399999999999999</v>
      </c>
      <c r="J15" s="18">
        <v>1.35</v>
      </c>
      <c r="K15" s="18">
        <v>1.21</v>
      </c>
      <c r="L15" s="18">
        <v>1.3</v>
      </c>
      <c r="M15" s="18">
        <v>1.27</v>
      </c>
      <c r="N15" s="6"/>
      <c r="O15" s="6"/>
      <c r="P15" s="6"/>
      <c r="Q15" s="6"/>
      <c r="R15" s="6"/>
      <c r="S15" s="6"/>
    </row>
    <row r="16" spans="1:19" s="10" customFormat="1" ht="15" x14ac:dyDescent="0.25">
      <c r="A16" s="9" t="s">
        <v>10</v>
      </c>
      <c r="B16" s="6">
        <v>1.05</v>
      </c>
      <c r="C16" s="14">
        <v>0.99</v>
      </c>
      <c r="D16" s="14">
        <v>1.18</v>
      </c>
      <c r="E16" s="18">
        <v>1.27</v>
      </c>
      <c r="F16" s="18">
        <v>1.35</v>
      </c>
      <c r="G16" s="18">
        <v>1.44</v>
      </c>
      <c r="H16" s="18">
        <v>1.41</v>
      </c>
      <c r="I16" s="18">
        <v>1.17</v>
      </c>
      <c r="J16" s="18">
        <v>1.32</v>
      </c>
      <c r="K16" s="18">
        <v>1.47</v>
      </c>
      <c r="L16" s="18">
        <v>1.1599999999999999</v>
      </c>
      <c r="M16" s="18">
        <v>1.1200000000000001</v>
      </c>
      <c r="N16" s="6"/>
      <c r="O16" s="6"/>
      <c r="P16" s="6"/>
      <c r="Q16" s="6"/>
      <c r="R16" s="6"/>
      <c r="S16" s="6"/>
    </row>
    <row r="17" spans="1:19" s="10" customFormat="1" ht="15" x14ac:dyDescent="0.25">
      <c r="A17" s="9" t="s">
        <v>6</v>
      </c>
      <c r="B17" s="6">
        <v>1.1299999999999999</v>
      </c>
      <c r="C17" s="14">
        <v>1.0900000000000001</v>
      </c>
      <c r="D17" s="14">
        <v>1.1599999999999999</v>
      </c>
      <c r="E17" s="18">
        <v>1.1200000000000001</v>
      </c>
      <c r="F17" s="18">
        <v>1.07</v>
      </c>
      <c r="G17" s="18">
        <v>1.0900000000000001</v>
      </c>
      <c r="H17" s="18">
        <v>1.04</v>
      </c>
      <c r="I17" s="18">
        <v>1.07</v>
      </c>
      <c r="J17" s="18">
        <v>1.02</v>
      </c>
      <c r="K17" s="18">
        <v>0.99</v>
      </c>
      <c r="L17" s="18">
        <v>0.95</v>
      </c>
      <c r="M17" s="18">
        <v>1.01</v>
      </c>
      <c r="N17" s="6"/>
      <c r="O17" s="6"/>
      <c r="P17" s="6"/>
      <c r="Q17" s="6"/>
      <c r="R17" s="6"/>
      <c r="S17" s="6"/>
    </row>
    <row r="18" spans="1:19" s="10" customFormat="1" ht="15" x14ac:dyDescent="0.25">
      <c r="A18" s="9" t="s">
        <v>0</v>
      </c>
      <c r="B18" s="6">
        <v>0.59</v>
      </c>
      <c r="C18" s="14">
        <v>0.31</v>
      </c>
      <c r="D18" s="14">
        <v>0.38</v>
      </c>
      <c r="E18" s="18">
        <v>0.38</v>
      </c>
      <c r="F18" s="18">
        <v>0.41</v>
      </c>
      <c r="G18" s="18">
        <v>0.47</v>
      </c>
      <c r="H18" s="18">
        <v>0.42</v>
      </c>
      <c r="I18" s="18">
        <v>0.46</v>
      </c>
      <c r="J18" s="18">
        <v>0.52</v>
      </c>
      <c r="K18" s="18">
        <v>0.48</v>
      </c>
      <c r="L18" s="18">
        <v>0.56000000000000005</v>
      </c>
      <c r="M18" s="18">
        <v>0.69</v>
      </c>
      <c r="N18" s="6"/>
      <c r="O18" s="6"/>
      <c r="P18" s="6"/>
      <c r="Q18" s="6"/>
      <c r="R18" s="6"/>
      <c r="S18" s="6"/>
    </row>
    <row r="19" spans="1:19" s="10" customFormat="1" ht="15" x14ac:dyDescent="0.25">
      <c r="A19" s="9" t="s">
        <v>14</v>
      </c>
      <c r="B19" s="6">
        <v>1.6</v>
      </c>
      <c r="C19" s="14">
        <v>1.6</v>
      </c>
      <c r="D19" s="14">
        <v>1.69</v>
      </c>
      <c r="E19" s="18">
        <v>1.67</v>
      </c>
      <c r="F19" s="18">
        <v>1.82</v>
      </c>
      <c r="G19" s="18">
        <v>1.65</v>
      </c>
      <c r="H19" s="18">
        <v>1.04</v>
      </c>
      <c r="I19" s="18">
        <v>0.99</v>
      </c>
      <c r="J19" s="18">
        <v>1.1299999999999999</v>
      </c>
      <c r="K19" s="18">
        <v>0.91</v>
      </c>
      <c r="L19" s="18">
        <v>1.02</v>
      </c>
      <c r="M19" s="18">
        <v>1.2</v>
      </c>
      <c r="N19" s="6"/>
      <c r="O19" s="6"/>
      <c r="P19" s="6"/>
      <c r="Q19" s="6"/>
      <c r="R19" s="6"/>
      <c r="S19" s="6"/>
    </row>
    <row r="20" spans="1:19" s="10" customFormat="1" ht="15" x14ac:dyDescent="0.25">
      <c r="A20" s="9" t="s">
        <v>7</v>
      </c>
      <c r="B20" s="6">
        <v>1.08</v>
      </c>
      <c r="C20" s="14">
        <v>1.25</v>
      </c>
      <c r="D20" s="14">
        <v>0.98</v>
      </c>
      <c r="E20" s="18">
        <v>0.84</v>
      </c>
      <c r="F20" s="18">
        <v>1.1599999999999999</v>
      </c>
      <c r="G20" s="18">
        <v>1.1599999999999999</v>
      </c>
      <c r="H20" s="18">
        <v>1.1000000000000001</v>
      </c>
      <c r="I20" s="18">
        <v>1.1000000000000001</v>
      </c>
      <c r="J20" s="18">
        <v>1.1000000000000001</v>
      </c>
      <c r="K20" s="18">
        <v>1.1100000000000001</v>
      </c>
      <c r="L20" s="18">
        <v>0.87</v>
      </c>
      <c r="M20" s="18">
        <v>0.71</v>
      </c>
      <c r="N20" s="6"/>
      <c r="O20" s="6"/>
      <c r="P20" s="6"/>
      <c r="Q20" s="6"/>
      <c r="R20" s="6"/>
      <c r="S20" s="6"/>
    </row>
    <row r="21" spans="1:19" s="10" customFormat="1" ht="15" x14ac:dyDescent="0.25">
      <c r="A21" s="9" t="s">
        <v>17</v>
      </c>
      <c r="B21" s="6">
        <v>0.06</v>
      </c>
      <c r="C21" s="14">
        <v>1.1200000000000001</v>
      </c>
      <c r="D21" s="14">
        <v>0.99</v>
      </c>
      <c r="E21" s="18">
        <v>1.07</v>
      </c>
      <c r="F21" s="18">
        <v>1.04</v>
      </c>
      <c r="G21" s="18">
        <v>0.91</v>
      </c>
      <c r="H21" s="18">
        <v>0.91</v>
      </c>
      <c r="I21" s="18">
        <v>0.85</v>
      </c>
      <c r="J21" s="18">
        <v>0.97</v>
      </c>
      <c r="K21" s="18">
        <v>0.82</v>
      </c>
      <c r="L21" s="18">
        <v>0.74</v>
      </c>
      <c r="M21" s="18">
        <v>0.78</v>
      </c>
      <c r="N21" s="6"/>
      <c r="O21" s="6"/>
      <c r="P21" s="6"/>
      <c r="Q21" s="6"/>
      <c r="R21" s="6"/>
      <c r="S21" s="6"/>
    </row>
    <row r="22" spans="1:19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2:19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2:19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9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2:19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19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19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121" workbookViewId="0">
      <selection activeCell="J56" sqref="J56"/>
    </sheetView>
  </sheetViews>
  <sheetFormatPr defaultColWidth="11.42578125" defaultRowHeight="12.75" x14ac:dyDescent="0.2"/>
  <cols>
    <col min="1" max="1" width="29.85546875" style="8" bestFit="1" customWidth="1"/>
  </cols>
  <sheetData>
    <row r="1" spans="1:19" s="8" customFormat="1" ht="15" x14ac:dyDescent="0.25">
      <c r="B1" s="8">
        <v>2006</v>
      </c>
      <c r="C1" s="12">
        <v>2007</v>
      </c>
      <c r="D1" s="17">
        <v>2008</v>
      </c>
      <c r="E1" s="17">
        <v>2009</v>
      </c>
      <c r="F1" s="17">
        <v>2010</v>
      </c>
      <c r="G1" s="17">
        <v>2011</v>
      </c>
      <c r="H1" s="17">
        <v>2012</v>
      </c>
      <c r="I1" s="17">
        <v>2013</v>
      </c>
      <c r="J1" s="17">
        <v>2014</v>
      </c>
      <c r="K1" s="17">
        <v>2015</v>
      </c>
      <c r="L1" s="17">
        <v>2016</v>
      </c>
      <c r="M1" s="17">
        <v>2017</v>
      </c>
    </row>
    <row r="2" spans="1:19" s="10" customFormat="1" ht="15" x14ac:dyDescent="0.25">
      <c r="A2" s="9" t="s">
        <v>19</v>
      </c>
      <c r="B2" s="4">
        <v>0</v>
      </c>
      <c r="C2" s="13"/>
      <c r="D2" s="19">
        <v>47</v>
      </c>
      <c r="E2" s="19">
        <v>45</v>
      </c>
      <c r="F2" s="19">
        <v>57</v>
      </c>
      <c r="G2" s="19">
        <v>62</v>
      </c>
      <c r="H2" s="19">
        <v>68</v>
      </c>
      <c r="I2" s="19">
        <v>96</v>
      </c>
      <c r="J2" s="19">
        <v>137</v>
      </c>
      <c r="K2" s="19">
        <v>155</v>
      </c>
      <c r="L2" s="19"/>
      <c r="M2" s="19">
        <v>376</v>
      </c>
      <c r="N2" s="4"/>
      <c r="O2" s="4"/>
      <c r="P2" s="4"/>
      <c r="Q2" s="4"/>
      <c r="R2" s="4"/>
      <c r="S2" s="4"/>
    </row>
    <row r="3" spans="1:19" s="10" customFormat="1" ht="15" x14ac:dyDescent="0.25">
      <c r="A3" s="9" t="s">
        <v>1</v>
      </c>
      <c r="B3" s="4">
        <v>0</v>
      </c>
      <c r="C3" s="13"/>
      <c r="D3" s="19"/>
      <c r="E3" s="19">
        <v>716</v>
      </c>
      <c r="F3" s="19"/>
      <c r="G3" s="19"/>
      <c r="H3" s="19"/>
      <c r="I3" s="19"/>
      <c r="J3" s="19"/>
      <c r="K3" s="19"/>
      <c r="L3" s="19"/>
      <c r="M3" s="19"/>
      <c r="N3" s="4"/>
      <c r="O3" s="4"/>
      <c r="P3" s="4"/>
      <c r="Q3" s="4"/>
      <c r="R3" s="4"/>
      <c r="S3" s="4"/>
    </row>
    <row r="4" spans="1:19" s="10" customFormat="1" ht="15" x14ac:dyDescent="0.25">
      <c r="A4" s="9" t="s">
        <v>15</v>
      </c>
      <c r="B4" s="4">
        <v>128</v>
      </c>
      <c r="C4" s="13">
        <v>160</v>
      </c>
      <c r="D4" s="19">
        <v>160</v>
      </c>
      <c r="E4" s="19">
        <v>150</v>
      </c>
      <c r="F4" s="19">
        <v>150</v>
      </c>
      <c r="G4" s="19"/>
      <c r="H4" s="19"/>
      <c r="I4" s="19"/>
      <c r="J4" s="19"/>
      <c r="K4" s="19"/>
      <c r="L4" s="19"/>
      <c r="M4" s="19"/>
      <c r="N4" s="4"/>
      <c r="O4" s="4"/>
      <c r="P4" s="4"/>
      <c r="Q4" s="4"/>
      <c r="R4" s="4"/>
      <c r="S4" s="4"/>
    </row>
    <row r="5" spans="1:19" s="10" customFormat="1" ht="15" x14ac:dyDescent="0.25">
      <c r="A5" s="9" t="s">
        <v>5</v>
      </c>
      <c r="B5" s="4"/>
      <c r="C5" s="13"/>
      <c r="D5" s="19"/>
      <c r="E5" s="19"/>
      <c r="F5" s="19">
        <v>154</v>
      </c>
      <c r="G5" s="19"/>
      <c r="H5" s="19"/>
      <c r="I5" s="19"/>
      <c r="J5" s="19"/>
      <c r="K5" s="19"/>
      <c r="L5" s="19"/>
      <c r="M5" s="19"/>
      <c r="N5" s="4"/>
      <c r="O5" s="4"/>
      <c r="P5" s="4"/>
      <c r="Q5" s="4"/>
      <c r="R5" s="4"/>
      <c r="S5" s="4"/>
    </row>
    <row r="6" spans="1:19" s="10" customFormat="1" ht="15" x14ac:dyDescent="0.25">
      <c r="A6" s="9" t="s">
        <v>13</v>
      </c>
      <c r="B6" s="4">
        <v>2529</v>
      </c>
      <c r="C6" s="13">
        <v>2808</v>
      </c>
      <c r="D6" s="19">
        <v>3142</v>
      </c>
      <c r="E6" s="19"/>
      <c r="F6" s="19"/>
      <c r="G6" s="19"/>
      <c r="H6" s="19"/>
      <c r="I6" s="19"/>
      <c r="J6" s="19"/>
      <c r="K6" s="19"/>
      <c r="L6" s="19"/>
      <c r="M6" s="19"/>
      <c r="N6" s="4"/>
      <c r="O6" s="4"/>
      <c r="P6" s="4"/>
      <c r="Q6" s="4"/>
      <c r="R6" s="4"/>
      <c r="S6" s="4"/>
    </row>
    <row r="7" spans="1:19" s="10" customFormat="1" ht="15" x14ac:dyDescent="0.25">
      <c r="A7" s="9" t="s">
        <v>16</v>
      </c>
      <c r="B7" s="4">
        <v>256</v>
      </c>
      <c r="C7" s="13">
        <v>318</v>
      </c>
      <c r="D7" s="19">
        <v>370</v>
      </c>
      <c r="E7" s="19">
        <v>391</v>
      </c>
      <c r="F7" s="19">
        <v>333</v>
      </c>
      <c r="G7" s="19">
        <v>262</v>
      </c>
      <c r="H7" s="19"/>
      <c r="I7" s="19"/>
      <c r="J7" s="19">
        <v>438</v>
      </c>
      <c r="K7" s="19"/>
      <c r="L7" s="19"/>
      <c r="M7" s="19">
        <v>604</v>
      </c>
      <c r="N7" s="4"/>
      <c r="O7" s="4"/>
      <c r="P7" s="4"/>
      <c r="Q7" s="4"/>
      <c r="R7" s="4"/>
      <c r="S7" s="4"/>
    </row>
    <row r="8" spans="1:19" s="10" customFormat="1" ht="15" x14ac:dyDescent="0.25">
      <c r="A8" s="9" t="s">
        <v>2</v>
      </c>
      <c r="B8" s="4">
        <v>1</v>
      </c>
      <c r="C8" s="13"/>
      <c r="D8" s="19"/>
      <c r="E8" s="19"/>
      <c r="F8" s="19"/>
      <c r="G8" s="19"/>
      <c r="H8" s="19"/>
      <c r="I8" s="19"/>
      <c r="J8" s="19"/>
      <c r="K8" s="19"/>
      <c r="L8" s="19">
        <v>2700</v>
      </c>
      <c r="M8" s="19"/>
      <c r="N8" s="4"/>
      <c r="O8" s="4"/>
      <c r="P8" s="4"/>
      <c r="Q8" s="4"/>
      <c r="R8" s="4"/>
      <c r="S8" s="4"/>
    </row>
    <row r="9" spans="1:19" s="10" customFormat="1" ht="15" x14ac:dyDescent="0.25">
      <c r="A9" s="9" t="s">
        <v>8</v>
      </c>
      <c r="B9" s="4">
        <v>641</v>
      </c>
      <c r="C9" s="13">
        <v>1389</v>
      </c>
      <c r="D9" s="19">
        <v>1750</v>
      </c>
      <c r="E9" s="19"/>
      <c r="F9" s="19"/>
      <c r="G9" s="19"/>
      <c r="H9" s="19">
        <v>1061</v>
      </c>
      <c r="I9" s="19"/>
      <c r="J9" s="19"/>
      <c r="K9" s="19"/>
      <c r="L9" s="19"/>
      <c r="M9" s="19"/>
      <c r="N9" s="4"/>
      <c r="O9" s="4"/>
      <c r="P9" s="4"/>
      <c r="Q9" s="4"/>
      <c r="R9" s="4"/>
      <c r="S9" s="4"/>
    </row>
    <row r="10" spans="1:19" s="10" customFormat="1" ht="15" x14ac:dyDescent="0.25">
      <c r="A10" s="9" t="s">
        <v>12</v>
      </c>
      <c r="B10" s="4">
        <v>853</v>
      </c>
      <c r="C10" s="13">
        <v>897</v>
      </c>
      <c r="D10" s="19">
        <v>995</v>
      </c>
      <c r="E10" s="19"/>
      <c r="F10" s="19">
        <v>1092</v>
      </c>
      <c r="G10" s="19">
        <v>1295</v>
      </c>
      <c r="H10" s="19"/>
      <c r="I10" s="19">
        <v>1163</v>
      </c>
      <c r="J10" s="19"/>
      <c r="K10" s="19"/>
      <c r="L10" s="19"/>
      <c r="M10" s="19"/>
      <c r="N10" s="4"/>
      <c r="O10" s="4"/>
      <c r="P10" s="4"/>
      <c r="Q10" s="4"/>
      <c r="R10" s="4"/>
      <c r="S10" s="4"/>
    </row>
    <row r="11" spans="1:19" s="10" customFormat="1" ht="15" x14ac:dyDescent="0.25">
      <c r="A11" s="9" t="s">
        <v>18</v>
      </c>
      <c r="B11" s="4">
        <v>144</v>
      </c>
      <c r="C11" s="13">
        <v>162</v>
      </c>
      <c r="D11" s="19">
        <v>176</v>
      </c>
      <c r="E11" s="19">
        <v>185</v>
      </c>
      <c r="F11" s="19">
        <v>291</v>
      </c>
      <c r="G11" s="19">
        <v>286</v>
      </c>
      <c r="H11" s="19">
        <v>276</v>
      </c>
      <c r="I11" s="19">
        <v>241</v>
      </c>
      <c r="J11" s="19">
        <v>238</v>
      </c>
      <c r="K11" s="19">
        <v>586</v>
      </c>
      <c r="L11" s="19">
        <v>615</v>
      </c>
      <c r="M11" s="19">
        <v>592</v>
      </c>
      <c r="N11" s="4"/>
      <c r="O11" s="4"/>
      <c r="P11" s="4"/>
      <c r="Q11" s="4"/>
      <c r="R11" s="4"/>
      <c r="S11" s="4"/>
    </row>
    <row r="12" spans="1:19" s="10" customFormat="1" ht="15" x14ac:dyDescent="0.25">
      <c r="A12" s="9" t="s">
        <v>3</v>
      </c>
      <c r="B12" s="4">
        <v>12900</v>
      </c>
      <c r="C12" s="13">
        <v>13581</v>
      </c>
      <c r="D12" s="19">
        <v>13490</v>
      </c>
      <c r="E12" s="19"/>
      <c r="F12" s="19"/>
      <c r="G12" s="19">
        <v>13831</v>
      </c>
      <c r="H12" s="19">
        <v>12149</v>
      </c>
      <c r="I12" s="19">
        <v>11249</v>
      </c>
      <c r="J12" s="19">
        <v>4766</v>
      </c>
      <c r="K12" s="19"/>
      <c r="L12" s="19"/>
      <c r="M12" s="19">
        <v>9729</v>
      </c>
      <c r="N12" s="4"/>
      <c r="O12" s="4"/>
      <c r="P12" s="4"/>
      <c r="Q12" s="4"/>
      <c r="R12" s="4"/>
      <c r="S12" s="4"/>
    </row>
    <row r="13" spans="1:19" s="10" customFormat="1" ht="15" x14ac:dyDescent="0.25">
      <c r="A13" s="9" t="s">
        <v>9</v>
      </c>
      <c r="B13" s="4"/>
      <c r="C13" s="13"/>
      <c r="D13" s="19"/>
      <c r="E13" s="19"/>
      <c r="F13" s="19">
        <v>2750</v>
      </c>
      <c r="G13" s="19">
        <v>2341</v>
      </c>
      <c r="H13" s="19"/>
      <c r="I13" s="19">
        <v>3100</v>
      </c>
      <c r="J13" s="19">
        <v>7400</v>
      </c>
      <c r="K13" s="19"/>
      <c r="L13" s="19">
        <v>8273</v>
      </c>
      <c r="M13" s="19">
        <v>9236</v>
      </c>
      <c r="N13" s="4"/>
      <c r="O13" s="4"/>
      <c r="P13" s="4"/>
      <c r="Q13" s="4"/>
      <c r="R13" s="4"/>
      <c r="S13" s="4"/>
    </row>
    <row r="14" spans="1:19" s="10" customFormat="1" ht="15" x14ac:dyDescent="0.25">
      <c r="A14" s="9" t="s">
        <v>4</v>
      </c>
      <c r="B14" s="4">
        <v>112</v>
      </c>
      <c r="C14" s="13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4"/>
      <c r="O14" s="4"/>
      <c r="P14" s="4"/>
      <c r="Q14" s="4"/>
      <c r="R14" s="4"/>
      <c r="S14" s="4"/>
    </row>
    <row r="15" spans="1:19" s="10" customFormat="1" ht="15" x14ac:dyDescent="0.25">
      <c r="A15" s="9" t="s">
        <v>11</v>
      </c>
      <c r="B15" s="4">
        <v>73</v>
      </c>
      <c r="C15" s="13"/>
      <c r="D15" s="19">
        <v>84</v>
      </c>
      <c r="E15" s="19">
        <v>88</v>
      </c>
      <c r="F15" s="19">
        <v>106</v>
      </c>
      <c r="G15" s="19">
        <v>109</v>
      </c>
      <c r="H15" s="19">
        <v>106</v>
      </c>
      <c r="I15" s="19">
        <v>112</v>
      </c>
      <c r="J15" s="19">
        <v>120</v>
      </c>
      <c r="K15" s="19"/>
      <c r="L15" s="19">
        <v>122</v>
      </c>
      <c r="M15" s="19">
        <v>113</v>
      </c>
      <c r="N15" s="4"/>
      <c r="O15" s="4"/>
      <c r="P15" s="4"/>
      <c r="Q15" s="4"/>
      <c r="R15" s="4"/>
      <c r="S15" s="4"/>
    </row>
    <row r="16" spans="1:19" s="10" customFormat="1" ht="15" x14ac:dyDescent="0.25">
      <c r="A16" s="9" t="s">
        <v>10</v>
      </c>
      <c r="B16" s="4">
        <v>90</v>
      </c>
      <c r="C16" s="13">
        <v>150</v>
      </c>
      <c r="D16" s="19">
        <v>170</v>
      </c>
      <c r="E16" s="19">
        <v>220</v>
      </c>
      <c r="F16" s="19">
        <v>230</v>
      </c>
      <c r="G16" s="19">
        <v>320</v>
      </c>
      <c r="H16" s="19">
        <v>300</v>
      </c>
      <c r="I16" s="19">
        <v>300</v>
      </c>
      <c r="J16" s="19">
        <v>300</v>
      </c>
      <c r="K16" s="19">
        <v>270</v>
      </c>
      <c r="L16" s="19"/>
      <c r="M16" s="19">
        <v>250</v>
      </c>
      <c r="N16" s="4"/>
      <c r="O16" s="4"/>
      <c r="P16" s="4"/>
      <c r="Q16" s="4"/>
      <c r="R16" s="4"/>
      <c r="S16" s="4"/>
    </row>
    <row r="17" spans="1:19" s="10" customFormat="1" ht="15" x14ac:dyDescent="0.25">
      <c r="A17" s="9" t="s">
        <v>6</v>
      </c>
      <c r="B17" s="4">
        <v>3241</v>
      </c>
      <c r="C17" s="13">
        <v>3439</v>
      </c>
      <c r="D17" s="19">
        <v>3400</v>
      </c>
      <c r="E17" s="19">
        <v>3094</v>
      </c>
      <c r="F17" s="19">
        <v>2980</v>
      </c>
      <c r="G17" s="19">
        <v>3074</v>
      </c>
      <c r="H17" s="19">
        <v>3162</v>
      </c>
      <c r="I17" s="19">
        <v>3119</v>
      </c>
      <c r="J17" s="19">
        <v>3274</v>
      </c>
      <c r="K17" s="19">
        <v>3290</v>
      </c>
      <c r="L17" s="19">
        <v>3025</v>
      </c>
      <c r="M17" s="19">
        <v>3057</v>
      </c>
      <c r="N17" s="4"/>
      <c r="O17" s="4"/>
      <c r="P17" s="4"/>
      <c r="Q17" s="4"/>
      <c r="R17" s="4"/>
      <c r="S17" s="4"/>
    </row>
    <row r="18" spans="1:19" s="10" customFormat="1" ht="15" x14ac:dyDescent="0.25">
      <c r="A18" s="9" t="s">
        <v>0</v>
      </c>
      <c r="B18" s="4">
        <v>3</v>
      </c>
      <c r="C18" s="13"/>
      <c r="D18" s="19">
        <v>1339</v>
      </c>
      <c r="E18" s="19">
        <v>1050</v>
      </c>
      <c r="F18" s="19"/>
      <c r="G18" s="19"/>
      <c r="H18" s="19">
        <v>1398</v>
      </c>
      <c r="I18" s="19">
        <v>1542</v>
      </c>
      <c r="J18" s="19"/>
      <c r="K18" s="19">
        <v>1774</v>
      </c>
      <c r="L18" s="19">
        <v>1798</v>
      </c>
      <c r="M18" s="19">
        <v>1950</v>
      </c>
      <c r="N18" s="4"/>
      <c r="O18" s="4"/>
      <c r="P18" s="4"/>
      <c r="Q18" s="4"/>
      <c r="R18" s="4"/>
      <c r="S18" s="4"/>
    </row>
    <row r="19" spans="1:19" s="10" customFormat="1" ht="15" x14ac:dyDescent="0.25">
      <c r="A19" s="9" t="s">
        <v>14</v>
      </c>
      <c r="B19" s="4"/>
      <c r="C19" s="13"/>
      <c r="D19" s="19">
        <v>111</v>
      </c>
      <c r="E19" s="19">
        <v>116</v>
      </c>
      <c r="F19" s="19">
        <v>120</v>
      </c>
      <c r="G19" s="19">
        <v>151</v>
      </c>
      <c r="H19" s="19">
        <v>159</v>
      </c>
      <c r="I19" s="19">
        <v>152</v>
      </c>
      <c r="J19" s="19">
        <v>133</v>
      </c>
      <c r="K19" s="19">
        <v>119</v>
      </c>
      <c r="L19" s="19">
        <v>157</v>
      </c>
      <c r="M19" s="19">
        <v>135</v>
      </c>
      <c r="N19" s="4"/>
      <c r="O19" s="4"/>
      <c r="P19" s="4"/>
      <c r="Q19" s="4"/>
      <c r="R19" s="4"/>
      <c r="S19" s="4"/>
    </row>
    <row r="20" spans="1:19" s="10" customFormat="1" ht="15" x14ac:dyDescent="0.25">
      <c r="A20" s="9" t="s">
        <v>7</v>
      </c>
      <c r="B20" s="4">
        <v>303</v>
      </c>
      <c r="C20" s="13">
        <v>343</v>
      </c>
      <c r="D20" s="19">
        <v>470</v>
      </c>
      <c r="E20" s="19">
        <v>469</v>
      </c>
      <c r="F20" s="19">
        <v>750</v>
      </c>
      <c r="G20" s="19">
        <v>794</v>
      </c>
      <c r="H20" s="19">
        <v>712</v>
      </c>
      <c r="I20" s="19">
        <v>720</v>
      </c>
      <c r="J20" s="19">
        <v>730</v>
      </c>
      <c r="K20" s="19">
        <v>680</v>
      </c>
      <c r="L20" s="19">
        <v>610</v>
      </c>
      <c r="M20" s="19">
        <v>663</v>
      </c>
      <c r="N20" s="4"/>
      <c r="O20" s="4"/>
      <c r="P20" s="4"/>
      <c r="Q20" s="4"/>
      <c r="R20" s="4"/>
      <c r="S20" s="4"/>
    </row>
    <row r="21" spans="1:19" s="10" customFormat="1" ht="15" x14ac:dyDescent="0.25">
      <c r="A21" s="9" t="s">
        <v>17</v>
      </c>
      <c r="B21" s="4">
        <v>0</v>
      </c>
      <c r="C21" s="13">
        <v>650</v>
      </c>
      <c r="D21" s="19">
        <v>756</v>
      </c>
      <c r="E21" s="19">
        <v>787</v>
      </c>
      <c r="F21" s="19"/>
      <c r="G21" s="19"/>
      <c r="H21" s="19">
        <v>1400</v>
      </c>
      <c r="I21" s="19">
        <v>1700</v>
      </c>
      <c r="J21" s="19"/>
      <c r="K21" s="19">
        <v>3300</v>
      </c>
      <c r="L21" s="19">
        <v>2862</v>
      </c>
      <c r="M21" s="19"/>
      <c r="N21" s="4"/>
      <c r="O21" s="4"/>
      <c r="P21" s="4"/>
      <c r="Q21" s="4"/>
      <c r="R21" s="4"/>
      <c r="S21" s="4"/>
    </row>
    <row r="22" spans="1:19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19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2:19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2:19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19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2:19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2:19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19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19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Tall</vt:lpstr>
      <vt:lpstr>Total operating income</vt:lpstr>
      <vt:lpstr>Operating profit</vt:lpstr>
      <vt:lpstr>Assets</vt:lpstr>
      <vt:lpstr>Profitability (ROA)</vt:lpstr>
      <vt:lpstr>Results from operations</vt:lpstr>
      <vt:lpstr>Equity ratio</vt:lpstr>
      <vt:lpstr>Current ratio</vt:lpstr>
      <vt:lpstr>Number of employees development</vt:lpstr>
      <vt:lpstr>Calculations and Figures</vt:lpstr>
      <vt:lpstr>'Total operating income'!SDI_1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thesis 2019</dc:title>
  <dc:creator>David Benedict Zumbo</dc:creator>
  <cp:lastModifiedBy>Elin Kristin Hansen</cp:lastModifiedBy>
  <dcterms:created xsi:type="dcterms:W3CDTF">2019-02-13T12:41:51Z</dcterms:created>
  <dcterms:modified xsi:type="dcterms:W3CDTF">2019-06-03T11:59:51Z</dcterms:modified>
</cp:coreProperties>
</file>