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-johnparma/Dropbox/Skole/Skole HiOA/Masteroppgave/Til levering/"/>
    </mc:Choice>
  </mc:AlternateContent>
  <xr:revisionPtr revIDLastSave="0" documentId="13_ncr:1_{3DDEC251-BD34-CA4E-82AE-81515B22A2EB}" xr6:coauthVersionLast="31" xr6:coauthVersionMax="31" xr10:uidLastSave="{00000000-0000-0000-0000-000000000000}"/>
  <bookViews>
    <workbookView xWindow="940" yWindow="440" windowWidth="32520" windowHeight="19700" activeTab="9" xr2:uid="{00000000-000D-0000-FFFF-FFFF00000000}"/>
  </bookViews>
  <sheets>
    <sheet name="Prices" sheetId="7" r:id="rId1"/>
    <sheet name="Log" sheetId="6" r:id="rId2"/>
    <sheet name="PM1" sheetId="1" r:id="rId3"/>
    <sheet name="PM2" sheetId="9" r:id="rId4"/>
    <sheet name="Beta" sheetId="5" r:id="rId5"/>
    <sheet name="Jensens A" sheetId="8" r:id="rId6"/>
    <sheet name="Desc" sheetId="4" r:id="rId7"/>
    <sheet name="Mean and S K" sheetId="3" r:id="rId8"/>
    <sheet name="JB Test" sheetId="2" r:id="rId9"/>
    <sheet name="JB Picture" sheetId="10" r:id="rId10"/>
    <sheet name="2014" sheetId="11" r:id="rId11"/>
    <sheet name="2015" sheetId="12" r:id="rId12"/>
    <sheet name="2016" sheetId="13" r:id="rId13"/>
    <sheet name="2017" sheetId="14" r:id="rId14"/>
    <sheet name="Akkumulertavkastning" sheetId="15" r:id="rId15"/>
  </sheets>
  <externalReferences>
    <externalReference r:id="rId16"/>
  </externalReferences>
  <calcPr calcId="179017" calcMode="manual"/>
</workbook>
</file>

<file path=xl/calcChain.xml><?xml version="1.0" encoding="utf-8"?>
<calcChain xmlns="http://schemas.openxmlformats.org/spreadsheetml/2006/main">
  <c r="I21" i="14" l="1"/>
  <c r="D21" i="14"/>
  <c r="F11" i="14" s="1"/>
  <c r="L11" i="14" s="1"/>
  <c r="K11" i="14"/>
  <c r="K10" i="14"/>
  <c r="F10" i="14"/>
  <c r="L10" i="14" s="1"/>
  <c r="K9" i="14"/>
  <c r="K8" i="14"/>
  <c r="K7" i="14"/>
  <c r="K6" i="14"/>
  <c r="F6" i="14"/>
  <c r="L6" i="14" s="1"/>
  <c r="K5" i="14"/>
  <c r="K4" i="14"/>
  <c r="K3" i="14"/>
  <c r="K2" i="14"/>
  <c r="K14" i="14" s="1"/>
  <c r="F2" i="14"/>
  <c r="L2" i="14" s="1"/>
  <c r="D21" i="13"/>
  <c r="F11" i="13" s="1"/>
  <c r="L11" i="13" s="1"/>
  <c r="K11" i="13"/>
  <c r="K10" i="13"/>
  <c r="L10" i="13" s="1"/>
  <c r="F10" i="13"/>
  <c r="K9" i="13"/>
  <c r="F9" i="13"/>
  <c r="L9" i="13" s="1"/>
  <c r="K8" i="13"/>
  <c r="F8" i="13"/>
  <c r="L8" i="13" s="1"/>
  <c r="L7" i="13"/>
  <c r="K7" i="13"/>
  <c r="F7" i="13"/>
  <c r="K6" i="13"/>
  <c r="L6" i="13" s="1"/>
  <c r="F6" i="13"/>
  <c r="K5" i="13"/>
  <c r="F5" i="13"/>
  <c r="L5" i="13" s="1"/>
  <c r="K4" i="13"/>
  <c r="F4" i="13"/>
  <c r="L4" i="13" s="1"/>
  <c r="L3" i="13"/>
  <c r="K3" i="13"/>
  <c r="F3" i="13"/>
  <c r="K2" i="13"/>
  <c r="K14" i="13" s="1"/>
  <c r="F2" i="13"/>
  <c r="L2" i="13" s="1"/>
  <c r="D20" i="12"/>
  <c r="L11" i="12"/>
  <c r="K11" i="12"/>
  <c r="F11" i="12"/>
  <c r="L10" i="12"/>
  <c r="K10" i="12"/>
  <c r="F10" i="12"/>
  <c r="K9" i="12"/>
  <c r="F9" i="12"/>
  <c r="L9" i="12" s="1"/>
  <c r="K8" i="12"/>
  <c r="F8" i="12"/>
  <c r="L8" i="12" s="1"/>
  <c r="L7" i="12"/>
  <c r="K7" i="12"/>
  <c r="F7" i="12"/>
  <c r="L6" i="12"/>
  <c r="K6" i="12"/>
  <c r="F6" i="12"/>
  <c r="K5" i="12"/>
  <c r="F5" i="12"/>
  <c r="L5" i="12" s="1"/>
  <c r="K4" i="12"/>
  <c r="F4" i="12"/>
  <c r="L4" i="12" s="1"/>
  <c r="L3" i="12"/>
  <c r="K3" i="12"/>
  <c r="F3" i="12"/>
  <c r="L2" i="12"/>
  <c r="K2" i="12"/>
  <c r="K13" i="12" s="1"/>
  <c r="F2" i="12"/>
  <c r="D20" i="11"/>
  <c r="F9" i="11" s="1"/>
  <c r="L9" i="11" s="1"/>
  <c r="K11" i="11"/>
  <c r="F11" i="11"/>
  <c r="L11" i="11" s="1"/>
  <c r="L10" i="11"/>
  <c r="K10" i="11"/>
  <c r="F10" i="11"/>
  <c r="K9" i="11"/>
  <c r="K8" i="11"/>
  <c r="F8" i="11"/>
  <c r="L8" i="11" s="1"/>
  <c r="K7" i="11"/>
  <c r="F7" i="11"/>
  <c r="L7" i="11" s="1"/>
  <c r="L6" i="11"/>
  <c r="K6" i="11"/>
  <c r="F6" i="11"/>
  <c r="K5" i="11"/>
  <c r="K4" i="11"/>
  <c r="K13" i="11" s="1"/>
  <c r="F4" i="11"/>
  <c r="L4" i="11" s="1"/>
  <c r="K3" i="11"/>
  <c r="F3" i="11"/>
  <c r="L3" i="11" s="1"/>
  <c r="L2" i="11"/>
  <c r="K2" i="11"/>
  <c r="F2" i="11"/>
  <c r="K14" i="12" l="1"/>
  <c r="K15" i="13"/>
  <c r="F9" i="14"/>
  <c r="L9" i="14" s="1"/>
  <c r="F5" i="14"/>
  <c r="L5" i="14" s="1"/>
  <c r="F5" i="11"/>
  <c r="L5" i="11" s="1"/>
  <c r="K14" i="11" s="1"/>
  <c r="F4" i="14"/>
  <c r="L4" i="14" s="1"/>
  <c r="K15" i="14" s="1"/>
  <c r="F8" i="14"/>
  <c r="L8" i="14" s="1"/>
  <c r="F3" i="14"/>
  <c r="L3" i="14" s="1"/>
  <c r="F7" i="14"/>
  <c r="L7" i="14" s="1"/>
  <c r="A13" i="9"/>
  <c r="B13" i="9" s="1"/>
  <c r="C13" i="9"/>
  <c r="G2" i="8"/>
  <c r="A1" i="6"/>
  <c r="B1" i="6"/>
  <c r="B1" i="9" s="1"/>
  <c r="C1" i="6"/>
  <c r="C1" i="9" s="1"/>
  <c r="D1" i="6"/>
  <c r="D1" i="9" s="1"/>
  <c r="E1" i="6"/>
  <c r="E1" i="9" s="1"/>
  <c r="F1" i="6"/>
  <c r="F1" i="9" s="1"/>
  <c r="G1" i="6"/>
  <c r="G1" i="9" s="1"/>
  <c r="H1" i="6"/>
  <c r="H1" i="9" s="1"/>
  <c r="I1" i="6"/>
  <c r="I1" i="9" s="1"/>
  <c r="J1" i="6"/>
  <c r="J1" i="9" s="1"/>
  <c r="K1" i="6"/>
  <c r="K1" i="9" s="1"/>
  <c r="L1" i="6"/>
  <c r="L1" i="9" s="1"/>
  <c r="M1" i="6"/>
  <c r="M1" i="9" s="1"/>
  <c r="N1" i="6"/>
  <c r="N1" i="9" s="1"/>
  <c r="O1" i="6"/>
  <c r="O1" i="9" s="1"/>
  <c r="P1" i="6"/>
  <c r="P1" i="9" s="1"/>
  <c r="Q1" i="6"/>
  <c r="Q1" i="9" s="1"/>
  <c r="R1" i="6"/>
  <c r="R1" i="9" s="1"/>
  <c r="S1" i="6"/>
  <c r="S1" i="9" s="1"/>
  <c r="A2" i="6"/>
  <c r="B2" i="6"/>
  <c r="C2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AL2" i="9" s="1"/>
  <c r="R2" i="6"/>
  <c r="AM2" i="9" s="1"/>
  <c r="S2" i="6"/>
  <c r="AN2" i="9" s="1"/>
  <c r="A3" i="6"/>
  <c r="B3" i="6"/>
  <c r="W3" i="9" s="1"/>
  <c r="C3" i="6"/>
  <c r="X3" i="9" s="1"/>
  <c r="D3" i="6"/>
  <c r="Y3" i="9" s="1"/>
  <c r="E3" i="6"/>
  <c r="Z3" i="9" s="1"/>
  <c r="F3" i="6"/>
  <c r="AA3" i="9" s="1"/>
  <c r="G3" i="6"/>
  <c r="AB3" i="9" s="1"/>
  <c r="H3" i="6"/>
  <c r="AC3" i="9" s="1"/>
  <c r="I3" i="6"/>
  <c r="AD3" i="9" s="1"/>
  <c r="J3" i="6"/>
  <c r="AE3" i="9" s="1"/>
  <c r="K3" i="6"/>
  <c r="AF3" i="9" s="1"/>
  <c r="L3" i="6"/>
  <c r="AG3" i="9" s="1"/>
  <c r="M3" i="6"/>
  <c r="AH3" i="9" s="1"/>
  <c r="N3" i="6"/>
  <c r="AI3" i="9" s="1"/>
  <c r="O3" i="6"/>
  <c r="AJ3" i="9" s="1"/>
  <c r="P3" i="6"/>
  <c r="AK3" i="9" s="1"/>
  <c r="Q3" i="6"/>
  <c r="AL3" i="9" s="1"/>
  <c r="R3" i="6"/>
  <c r="AM3" i="9" s="1"/>
  <c r="S3" i="6"/>
  <c r="AN3" i="9" s="1"/>
  <c r="A4" i="6"/>
  <c r="B4" i="6"/>
  <c r="C4" i="6"/>
  <c r="X4" i="9" s="1"/>
  <c r="D4" i="6"/>
  <c r="Y4" i="9" s="1"/>
  <c r="E4" i="6"/>
  <c r="Z4" i="9" s="1"/>
  <c r="F4" i="6"/>
  <c r="AA4" i="9" s="1"/>
  <c r="G4" i="6"/>
  <c r="AB4" i="9" s="1"/>
  <c r="H4" i="6"/>
  <c r="AC4" i="9" s="1"/>
  <c r="I4" i="6"/>
  <c r="AD4" i="9" s="1"/>
  <c r="J4" i="6"/>
  <c r="AE4" i="9" s="1"/>
  <c r="K4" i="6"/>
  <c r="AF4" i="9" s="1"/>
  <c r="L4" i="6"/>
  <c r="AG4" i="9" s="1"/>
  <c r="M4" i="6"/>
  <c r="AH4" i="9" s="1"/>
  <c r="N4" i="6"/>
  <c r="AI4" i="9" s="1"/>
  <c r="O4" i="6"/>
  <c r="AJ4" i="9" s="1"/>
  <c r="P4" i="6"/>
  <c r="AK4" i="9" s="1"/>
  <c r="Q4" i="6"/>
  <c r="AL4" i="9" s="1"/>
  <c r="R4" i="6"/>
  <c r="AM4" i="9" s="1"/>
  <c r="S4" i="6"/>
  <c r="AN4" i="9" s="1"/>
  <c r="A5" i="6"/>
  <c r="B5" i="6"/>
  <c r="C5" i="6"/>
  <c r="D5" i="6"/>
  <c r="E5" i="6"/>
  <c r="Z5" i="9" s="1"/>
  <c r="F5" i="6"/>
  <c r="G5" i="6"/>
  <c r="H5" i="6"/>
  <c r="AC5" i="9" s="1"/>
  <c r="I5" i="6"/>
  <c r="AD5" i="9" s="1"/>
  <c r="J5" i="6"/>
  <c r="K5" i="6"/>
  <c r="L5" i="6"/>
  <c r="AG5" i="9" s="1"/>
  <c r="M5" i="6"/>
  <c r="AH5" i="9" s="1"/>
  <c r="N5" i="6"/>
  <c r="O5" i="6"/>
  <c r="P5" i="6"/>
  <c r="AK5" i="9" s="1"/>
  <c r="Q5" i="6"/>
  <c r="AL5" i="9" s="1"/>
  <c r="R5" i="6"/>
  <c r="S5" i="6"/>
  <c r="A6" i="6"/>
  <c r="B6" i="6"/>
  <c r="W6" i="9" s="1"/>
  <c r="C6" i="6"/>
  <c r="D6" i="6"/>
  <c r="E6" i="6"/>
  <c r="Z6" i="9" s="1"/>
  <c r="F6" i="6"/>
  <c r="AA6" i="9" s="1"/>
  <c r="G6" i="6"/>
  <c r="H6" i="6"/>
  <c r="I6" i="6"/>
  <c r="AD6" i="9" s="1"/>
  <c r="J6" i="6"/>
  <c r="AE6" i="9" s="1"/>
  <c r="K6" i="6"/>
  <c r="L6" i="6"/>
  <c r="M6" i="6"/>
  <c r="AH6" i="9" s="1"/>
  <c r="N6" i="6"/>
  <c r="AI6" i="9" s="1"/>
  <c r="O6" i="6"/>
  <c r="P6" i="6"/>
  <c r="Q6" i="6"/>
  <c r="AL6" i="9" s="1"/>
  <c r="R6" i="6"/>
  <c r="AM6" i="9" s="1"/>
  <c r="S6" i="6"/>
  <c r="A7" i="6"/>
  <c r="B7" i="6"/>
  <c r="W7" i="9" s="1"/>
  <c r="C7" i="6"/>
  <c r="X7" i="9" s="1"/>
  <c r="D7" i="6"/>
  <c r="E7" i="6"/>
  <c r="Z7" i="9" s="1"/>
  <c r="F7" i="6"/>
  <c r="AA7" i="9" s="1"/>
  <c r="G7" i="6"/>
  <c r="AB7" i="9" s="1"/>
  <c r="H7" i="6"/>
  <c r="I7" i="6"/>
  <c r="AD7" i="9" s="1"/>
  <c r="J7" i="6"/>
  <c r="AE7" i="9" s="1"/>
  <c r="K7" i="6"/>
  <c r="AF7" i="9" s="1"/>
  <c r="L7" i="6"/>
  <c r="M7" i="6"/>
  <c r="AH7" i="9" s="1"/>
  <c r="N7" i="6"/>
  <c r="AI7" i="9" s="1"/>
  <c r="O7" i="6"/>
  <c r="AJ7" i="9" s="1"/>
  <c r="P7" i="6"/>
  <c r="Q7" i="6"/>
  <c r="AL7" i="9" s="1"/>
  <c r="R7" i="6"/>
  <c r="AM7" i="9" s="1"/>
  <c r="S7" i="6"/>
  <c r="AN7" i="9" s="1"/>
  <c r="A8" i="6"/>
  <c r="B8" i="6"/>
  <c r="W8" i="9" s="1"/>
  <c r="C8" i="6"/>
  <c r="X8" i="9" s="1"/>
  <c r="D8" i="6"/>
  <c r="Y8" i="9" s="1"/>
  <c r="E8" i="6"/>
  <c r="Z8" i="9" s="1"/>
  <c r="F8" i="6"/>
  <c r="AA8" i="9" s="1"/>
  <c r="G8" i="6"/>
  <c r="AB8" i="9" s="1"/>
  <c r="H8" i="6"/>
  <c r="AC8" i="9" s="1"/>
  <c r="I8" i="6"/>
  <c r="AD8" i="9" s="1"/>
  <c r="J8" i="6"/>
  <c r="AE8" i="9" s="1"/>
  <c r="K8" i="6"/>
  <c r="AF8" i="9" s="1"/>
  <c r="L8" i="6"/>
  <c r="AG8" i="9" s="1"/>
  <c r="M8" i="6"/>
  <c r="AH8" i="9" s="1"/>
  <c r="N8" i="6"/>
  <c r="AI8" i="9" s="1"/>
  <c r="O8" i="6"/>
  <c r="AJ8" i="9" s="1"/>
  <c r="P8" i="6"/>
  <c r="AK8" i="9" s="1"/>
  <c r="Q8" i="6"/>
  <c r="AL8" i="9" s="1"/>
  <c r="R8" i="6"/>
  <c r="AM8" i="9" s="1"/>
  <c r="S8" i="6"/>
  <c r="AN8" i="9" s="1"/>
  <c r="A9" i="6"/>
  <c r="B9" i="6"/>
  <c r="C9" i="6"/>
  <c r="D9" i="6"/>
  <c r="E9" i="6"/>
  <c r="Z9" i="9" s="1"/>
  <c r="F9" i="6"/>
  <c r="G9" i="6"/>
  <c r="H9" i="6"/>
  <c r="AC9" i="9" s="1"/>
  <c r="I9" i="6"/>
  <c r="AD9" i="9" s="1"/>
  <c r="J9" i="6"/>
  <c r="K9" i="6"/>
  <c r="L9" i="6"/>
  <c r="AG9" i="9" s="1"/>
  <c r="M9" i="6"/>
  <c r="AH9" i="9" s="1"/>
  <c r="N9" i="6"/>
  <c r="O9" i="6"/>
  <c r="P9" i="6"/>
  <c r="AK9" i="9" s="1"/>
  <c r="Q9" i="6"/>
  <c r="AL9" i="9" s="1"/>
  <c r="R9" i="6"/>
  <c r="S9" i="6"/>
  <c r="A10" i="6"/>
  <c r="B10" i="6"/>
  <c r="W10" i="9" s="1"/>
  <c r="C10" i="6"/>
  <c r="D10" i="6"/>
  <c r="E10" i="6"/>
  <c r="Z10" i="9" s="1"/>
  <c r="F10" i="6"/>
  <c r="AA10" i="9" s="1"/>
  <c r="G10" i="6"/>
  <c r="H10" i="6"/>
  <c r="I10" i="6"/>
  <c r="AD10" i="9" s="1"/>
  <c r="J10" i="6"/>
  <c r="AE10" i="9" s="1"/>
  <c r="K10" i="6"/>
  <c r="L10" i="6"/>
  <c r="M10" i="6"/>
  <c r="AH10" i="9" s="1"/>
  <c r="N10" i="6"/>
  <c r="AI10" i="9" s="1"/>
  <c r="O10" i="6"/>
  <c r="P10" i="6"/>
  <c r="Q10" i="6"/>
  <c r="AL10" i="9" s="1"/>
  <c r="R10" i="6"/>
  <c r="AM10" i="9" s="1"/>
  <c r="S10" i="6"/>
  <c r="A11" i="6"/>
  <c r="B11" i="6"/>
  <c r="W11" i="9" s="1"/>
  <c r="C11" i="6"/>
  <c r="X11" i="9" s="1"/>
  <c r="D11" i="6"/>
  <c r="E11" i="6"/>
  <c r="Z11" i="9" s="1"/>
  <c r="F11" i="6"/>
  <c r="AA11" i="9" s="1"/>
  <c r="G11" i="6"/>
  <c r="AB11" i="9" s="1"/>
  <c r="H11" i="6"/>
  <c r="I11" i="6"/>
  <c r="AD11" i="9" s="1"/>
  <c r="J11" i="6"/>
  <c r="AE11" i="9" s="1"/>
  <c r="K11" i="6"/>
  <c r="AF11" i="9" s="1"/>
  <c r="L11" i="6"/>
  <c r="M11" i="6"/>
  <c r="AH11" i="9" s="1"/>
  <c r="N11" i="6"/>
  <c r="AI11" i="9" s="1"/>
  <c r="O11" i="6"/>
  <c r="AJ11" i="9" s="1"/>
  <c r="P11" i="6"/>
  <c r="Q11" i="6"/>
  <c r="AL11" i="9" s="1"/>
  <c r="R11" i="6"/>
  <c r="AM11" i="9" s="1"/>
  <c r="S11" i="6"/>
  <c r="AN11" i="9" s="1"/>
  <c r="A12" i="6"/>
  <c r="B12" i="6"/>
  <c r="W12" i="9" s="1"/>
  <c r="C12" i="6"/>
  <c r="X12" i="9" s="1"/>
  <c r="D12" i="6"/>
  <c r="Y12" i="9" s="1"/>
  <c r="E12" i="6"/>
  <c r="Z12" i="9" s="1"/>
  <c r="F12" i="6"/>
  <c r="AA12" i="9" s="1"/>
  <c r="G12" i="6"/>
  <c r="AB12" i="9" s="1"/>
  <c r="H12" i="6"/>
  <c r="AC12" i="9" s="1"/>
  <c r="I12" i="6"/>
  <c r="AD12" i="9" s="1"/>
  <c r="J12" i="6"/>
  <c r="AE12" i="9" s="1"/>
  <c r="K12" i="6"/>
  <c r="AF12" i="9" s="1"/>
  <c r="L12" i="6"/>
  <c r="AG12" i="9" s="1"/>
  <c r="M12" i="6"/>
  <c r="AH12" i="9" s="1"/>
  <c r="N12" i="6"/>
  <c r="AI12" i="9" s="1"/>
  <c r="O12" i="6"/>
  <c r="AJ12" i="9" s="1"/>
  <c r="P12" i="6"/>
  <c r="AK12" i="9" s="1"/>
  <c r="Q12" i="6"/>
  <c r="AL12" i="9" s="1"/>
  <c r="R12" i="6"/>
  <c r="AM12" i="9" s="1"/>
  <c r="S12" i="6"/>
  <c r="AN12" i="9" s="1"/>
  <c r="A13" i="6"/>
  <c r="B13" i="6"/>
  <c r="C13" i="6"/>
  <c r="D13" i="6"/>
  <c r="E13" i="6"/>
  <c r="Z13" i="9" s="1"/>
  <c r="F13" i="6"/>
  <c r="G13" i="6"/>
  <c r="H13" i="6"/>
  <c r="AC13" i="9" s="1"/>
  <c r="I13" i="6"/>
  <c r="AD13" i="9" s="1"/>
  <c r="J13" i="6"/>
  <c r="K13" i="6"/>
  <c r="L13" i="6"/>
  <c r="AG13" i="9" s="1"/>
  <c r="M13" i="6"/>
  <c r="AH13" i="9" s="1"/>
  <c r="N13" i="6"/>
  <c r="O13" i="6"/>
  <c r="P13" i="6"/>
  <c r="AK13" i="9" s="1"/>
  <c r="Q13" i="6"/>
  <c r="AL13" i="9" s="1"/>
  <c r="R13" i="6"/>
  <c r="S13" i="6"/>
  <c r="A14" i="6"/>
  <c r="B14" i="6"/>
  <c r="W14" i="9" s="1"/>
  <c r="C14" i="6"/>
  <c r="D14" i="6"/>
  <c r="E14" i="6"/>
  <c r="Z14" i="9" s="1"/>
  <c r="F14" i="6"/>
  <c r="AA14" i="9" s="1"/>
  <c r="G14" i="6"/>
  <c r="H14" i="6"/>
  <c r="I14" i="6"/>
  <c r="AD14" i="9" s="1"/>
  <c r="J14" i="6"/>
  <c r="AE14" i="9" s="1"/>
  <c r="K14" i="6"/>
  <c r="L14" i="6"/>
  <c r="M14" i="6"/>
  <c r="AH14" i="9" s="1"/>
  <c r="N14" i="6"/>
  <c r="AI14" i="9" s="1"/>
  <c r="O14" i="6"/>
  <c r="P14" i="6"/>
  <c r="Q14" i="6"/>
  <c r="AL14" i="9" s="1"/>
  <c r="R14" i="6"/>
  <c r="AM14" i="9" s="1"/>
  <c r="S14" i="6"/>
  <c r="A15" i="6"/>
  <c r="B15" i="6"/>
  <c r="W15" i="9" s="1"/>
  <c r="C15" i="6"/>
  <c r="X15" i="9" s="1"/>
  <c r="D15" i="6"/>
  <c r="E15" i="6"/>
  <c r="Z15" i="9" s="1"/>
  <c r="F15" i="6"/>
  <c r="AA15" i="9" s="1"/>
  <c r="G15" i="6"/>
  <c r="AB15" i="9" s="1"/>
  <c r="H15" i="6"/>
  <c r="I15" i="6"/>
  <c r="AD15" i="9" s="1"/>
  <c r="J15" i="6"/>
  <c r="AE15" i="9" s="1"/>
  <c r="K15" i="6"/>
  <c r="AF15" i="9" s="1"/>
  <c r="L15" i="6"/>
  <c r="M15" i="6"/>
  <c r="AH15" i="9" s="1"/>
  <c r="N15" i="6"/>
  <c r="AI15" i="9" s="1"/>
  <c r="O15" i="6"/>
  <c r="AJ15" i="9" s="1"/>
  <c r="P15" i="6"/>
  <c r="Q15" i="6"/>
  <c r="AL15" i="9" s="1"/>
  <c r="R15" i="6"/>
  <c r="AM15" i="9" s="1"/>
  <c r="S15" i="6"/>
  <c r="AN15" i="9" s="1"/>
  <c r="A16" i="6"/>
  <c r="B16" i="6"/>
  <c r="W16" i="9" s="1"/>
  <c r="C16" i="6"/>
  <c r="X16" i="9" s="1"/>
  <c r="D16" i="6"/>
  <c r="Y16" i="9" s="1"/>
  <c r="E16" i="6"/>
  <c r="Z16" i="9" s="1"/>
  <c r="F16" i="6"/>
  <c r="AA16" i="9" s="1"/>
  <c r="G16" i="6"/>
  <c r="AB16" i="9" s="1"/>
  <c r="H16" i="6"/>
  <c r="AC16" i="9" s="1"/>
  <c r="I16" i="6"/>
  <c r="AD16" i="9" s="1"/>
  <c r="J16" i="6"/>
  <c r="AE16" i="9" s="1"/>
  <c r="K16" i="6"/>
  <c r="AF16" i="9" s="1"/>
  <c r="L16" i="6"/>
  <c r="AG16" i="9" s="1"/>
  <c r="M16" i="6"/>
  <c r="AH16" i="9" s="1"/>
  <c r="N16" i="6"/>
  <c r="AI16" i="9" s="1"/>
  <c r="O16" i="6"/>
  <c r="AJ16" i="9" s="1"/>
  <c r="P16" i="6"/>
  <c r="AK16" i="9" s="1"/>
  <c r="Q16" i="6"/>
  <c r="AL16" i="9" s="1"/>
  <c r="R16" i="6"/>
  <c r="AM16" i="9" s="1"/>
  <c r="S16" i="6"/>
  <c r="AN16" i="9" s="1"/>
  <c r="A17" i="6"/>
  <c r="B17" i="6"/>
  <c r="C17" i="6"/>
  <c r="D17" i="6"/>
  <c r="E17" i="6"/>
  <c r="Z17" i="9" s="1"/>
  <c r="F17" i="6"/>
  <c r="G17" i="6"/>
  <c r="H17" i="6"/>
  <c r="AC17" i="9" s="1"/>
  <c r="I17" i="6"/>
  <c r="AD17" i="9" s="1"/>
  <c r="J17" i="6"/>
  <c r="K17" i="6"/>
  <c r="L17" i="6"/>
  <c r="AG17" i="9" s="1"/>
  <c r="M17" i="6"/>
  <c r="AH17" i="9" s="1"/>
  <c r="N17" i="6"/>
  <c r="O17" i="6"/>
  <c r="P17" i="6"/>
  <c r="AK17" i="9" s="1"/>
  <c r="Q17" i="6"/>
  <c r="AL17" i="9" s="1"/>
  <c r="R17" i="6"/>
  <c r="S17" i="6"/>
  <c r="A18" i="6"/>
  <c r="B18" i="6"/>
  <c r="C18" i="6"/>
  <c r="D18" i="6"/>
  <c r="E18" i="6"/>
  <c r="Z18" i="9" s="1"/>
  <c r="F18" i="6"/>
  <c r="G18" i="6"/>
  <c r="H18" i="6"/>
  <c r="I18" i="6"/>
  <c r="AD18" i="9" s="1"/>
  <c r="J18" i="6"/>
  <c r="K18" i="6"/>
  <c r="L18" i="6"/>
  <c r="M18" i="6"/>
  <c r="AH18" i="9" s="1"/>
  <c r="N18" i="6"/>
  <c r="O18" i="6"/>
  <c r="P18" i="6"/>
  <c r="Q18" i="6"/>
  <c r="AL18" i="9" s="1"/>
  <c r="R18" i="6"/>
  <c r="AM18" i="9" s="1"/>
  <c r="S18" i="6"/>
  <c r="A19" i="6"/>
  <c r="B19" i="6"/>
  <c r="W19" i="9" s="1"/>
  <c r="C19" i="6"/>
  <c r="X19" i="9" s="1"/>
  <c r="D19" i="6"/>
  <c r="E19" i="6"/>
  <c r="Z19" i="9" s="1"/>
  <c r="F19" i="6"/>
  <c r="AA19" i="9" s="1"/>
  <c r="G19" i="6"/>
  <c r="AB19" i="9" s="1"/>
  <c r="H19" i="6"/>
  <c r="I19" i="6"/>
  <c r="AD19" i="9" s="1"/>
  <c r="J19" i="6"/>
  <c r="AE19" i="9" s="1"/>
  <c r="K19" i="6"/>
  <c r="AF19" i="9" s="1"/>
  <c r="L19" i="6"/>
  <c r="M19" i="6"/>
  <c r="AH19" i="9" s="1"/>
  <c r="N19" i="6"/>
  <c r="AI19" i="9" s="1"/>
  <c r="O19" i="6"/>
  <c r="AJ19" i="9" s="1"/>
  <c r="P19" i="6"/>
  <c r="Q19" i="6"/>
  <c r="AL19" i="9" s="1"/>
  <c r="R19" i="6"/>
  <c r="AM19" i="9" s="1"/>
  <c r="S19" i="6"/>
  <c r="AN19" i="9" s="1"/>
  <c r="A20" i="6"/>
  <c r="B20" i="6"/>
  <c r="W20" i="9" s="1"/>
  <c r="C20" i="6"/>
  <c r="X20" i="9" s="1"/>
  <c r="D20" i="6"/>
  <c r="Y20" i="9" s="1"/>
  <c r="E20" i="6"/>
  <c r="Z20" i="9" s="1"/>
  <c r="F20" i="6"/>
  <c r="AA20" i="9" s="1"/>
  <c r="G20" i="6"/>
  <c r="AB20" i="9" s="1"/>
  <c r="H20" i="6"/>
  <c r="AC20" i="9" s="1"/>
  <c r="I20" i="6"/>
  <c r="AD20" i="9" s="1"/>
  <c r="J20" i="6"/>
  <c r="AE20" i="9" s="1"/>
  <c r="K20" i="6"/>
  <c r="AF20" i="9" s="1"/>
  <c r="L20" i="6"/>
  <c r="AG20" i="9" s="1"/>
  <c r="M20" i="6"/>
  <c r="AH20" i="9" s="1"/>
  <c r="N20" i="6"/>
  <c r="AI20" i="9" s="1"/>
  <c r="O20" i="6"/>
  <c r="AJ20" i="9" s="1"/>
  <c r="P20" i="6"/>
  <c r="AK20" i="9" s="1"/>
  <c r="Q20" i="6"/>
  <c r="AL20" i="9" s="1"/>
  <c r="R20" i="6"/>
  <c r="AM20" i="9" s="1"/>
  <c r="S20" i="6"/>
  <c r="AN20" i="9" s="1"/>
  <c r="A21" i="6"/>
  <c r="B21" i="6"/>
  <c r="C21" i="6"/>
  <c r="D21" i="6"/>
  <c r="Y21" i="9" s="1"/>
  <c r="E21" i="6"/>
  <c r="Z21" i="9" s="1"/>
  <c r="F21" i="6"/>
  <c r="G21" i="6"/>
  <c r="H21" i="6"/>
  <c r="AC21" i="9" s="1"/>
  <c r="I21" i="6"/>
  <c r="AD21" i="9" s="1"/>
  <c r="J21" i="6"/>
  <c r="K21" i="6"/>
  <c r="L21" i="6"/>
  <c r="AG21" i="9" s="1"/>
  <c r="M21" i="6"/>
  <c r="AH21" i="9" s="1"/>
  <c r="N21" i="6"/>
  <c r="O21" i="6"/>
  <c r="P21" i="6"/>
  <c r="AK21" i="9" s="1"/>
  <c r="Q21" i="6"/>
  <c r="AL21" i="9" s="1"/>
  <c r="R21" i="6"/>
  <c r="S21" i="6"/>
  <c r="A22" i="6"/>
  <c r="B22" i="6"/>
  <c r="C22" i="6"/>
  <c r="D22" i="6"/>
  <c r="E22" i="6"/>
  <c r="Z22" i="9" s="1"/>
  <c r="F22" i="6"/>
  <c r="G22" i="6"/>
  <c r="H22" i="6"/>
  <c r="I22" i="6"/>
  <c r="AD22" i="9" s="1"/>
  <c r="J22" i="6"/>
  <c r="K22" i="6"/>
  <c r="L22" i="6"/>
  <c r="M22" i="6"/>
  <c r="AH22" i="9" s="1"/>
  <c r="N22" i="6"/>
  <c r="O22" i="6"/>
  <c r="P22" i="6"/>
  <c r="Q22" i="6"/>
  <c r="AL22" i="9" s="1"/>
  <c r="R22" i="6"/>
  <c r="AM22" i="9" s="1"/>
  <c r="S22" i="6"/>
  <c r="A23" i="6"/>
  <c r="B23" i="6"/>
  <c r="W23" i="9" s="1"/>
  <c r="C23" i="6"/>
  <c r="X23" i="9" s="1"/>
  <c r="D23" i="6"/>
  <c r="E23" i="6"/>
  <c r="Z23" i="9" s="1"/>
  <c r="F23" i="6"/>
  <c r="AA23" i="9" s="1"/>
  <c r="G23" i="6"/>
  <c r="AB23" i="9" s="1"/>
  <c r="H23" i="6"/>
  <c r="I23" i="6"/>
  <c r="AD23" i="9" s="1"/>
  <c r="J23" i="6"/>
  <c r="AE23" i="9" s="1"/>
  <c r="K23" i="6"/>
  <c r="AF23" i="9" s="1"/>
  <c r="L23" i="6"/>
  <c r="M23" i="6"/>
  <c r="AH23" i="9" s="1"/>
  <c r="N23" i="6"/>
  <c r="AI23" i="9" s="1"/>
  <c r="O23" i="6"/>
  <c r="AJ23" i="9" s="1"/>
  <c r="P23" i="6"/>
  <c r="Q23" i="6"/>
  <c r="AL23" i="9" s="1"/>
  <c r="R23" i="6"/>
  <c r="AM23" i="9" s="1"/>
  <c r="S23" i="6"/>
  <c r="AN23" i="9" s="1"/>
  <c r="A24" i="6"/>
  <c r="B24" i="6"/>
  <c r="W24" i="9" s="1"/>
  <c r="C24" i="6"/>
  <c r="X24" i="9" s="1"/>
  <c r="D24" i="6"/>
  <c r="Y24" i="9" s="1"/>
  <c r="E24" i="6"/>
  <c r="Z24" i="9" s="1"/>
  <c r="F24" i="6"/>
  <c r="AA24" i="9" s="1"/>
  <c r="G24" i="6"/>
  <c r="AB24" i="9" s="1"/>
  <c r="H24" i="6"/>
  <c r="AC24" i="9" s="1"/>
  <c r="I24" i="6"/>
  <c r="AD24" i="9" s="1"/>
  <c r="J24" i="6"/>
  <c r="AE24" i="9" s="1"/>
  <c r="K24" i="6"/>
  <c r="AF24" i="9" s="1"/>
  <c r="L24" i="6"/>
  <c r="AG24" i="9" s="1"/>
  <c r="M24" i="6"/>
  <c r="AH24" i="9" s="1"/>
  <c r="N24" i="6"/>
  <c r="AI24" i="9" s="1"/>
  <c r="O24" i="6"/>
  <c r="AJ24" i="9" s="1"/>
  <c r="P24" i="6"/>
  <c r="AK24" i="9" s="1"/>
  <c r="Q24" i="6"/>
  <c r="AL24" i="9" s="1"/>
  <c r="R24" i="6"/>
  <c r="AM24" i="9" s="1"/>
  <c r="S24" i="6"/>
  <c r="AN24" i="9" s="1"/>
  <c r="A25" i="6"/>
  <c r="B25" i="6"/>
  <c r="C25" i="6"/>
  <c r="D25" i="6"/>
  <c r="Y25" i="9" s="1"/>
  <c r="E25" i="6"/>
  <c r="Z25" i="9" s="1"/>
  <c r="F25" i="6"/>
  <c r="G25" i="6"/>
  <c r="H25" i="6"/>
  <c r="AC25" i="9" s="1"/>
  <c r="I25" i="6"/>
  <c r="AD25" i="9" s="1"/>
  <c r="J25" i="6"/>
  <c r="K25" i="6"/>
  <c r="L25" i="6"/>
  <c r="AG25" i="9" s="1"/>
  <c r="M25" i="6"/>
  <c r="AH25" i="9" s="1"/>
  <c r="N25" i="6"/>
  <c r="O25" i="6"/>
  <c r="P25" i="6"/>
  <c r="AK25" i="9" s="1"/>
  <c r="Q25" i="6"/>
  <c r="AL25" i="9" s="1"/>
  <c r="R25" i="6"/>
  <c r="S25" i="6"/>
  <c r="A26" i="6"/>
  <c r="B26" i="6"/>
  <c r="C26" i="6"/>
  <c r="D26" i="6"/>
  <c r="E26" i="6"/>
  <c r="Z26" i="9" s="1"/>
  <c r="F26" i="6"/>
  <c r="G26" i="6"/>
  <c r="H26" i="6"/>
  <c r="I26" i="6"/>
  <c r="AD26" i="9" s="1"/>
  <c r="J26" i="6"/>
  <c r="K26" i="6"/>
  <c r="L26" i="6"/>
  <c r="M26" i="6"/>
  <c r="AH26" i="9" s="1"/>
  <c r="N26" i="6"/>
  <c r="O26" i="6"/>
  <c r="P26" i="6"/>
  <c r="Q26" i="6"/>
  <c r="AL26" i="9" s="1"/>
  <c r="R26" i="6"/>
  <c r="S26" i="6"/>
  <c r="A27" i="6"/>
  <c r="B27" i="6"/>
  <c r="W27" i="9" s="1"/>
  <c r="C27" i="6"/>
  <c r="X27" i="9" s="1"/>
  <c r="D27" i="6"/>
  <c r="E27" i="6"/>
  <c r="Z27" i="9" s="1"/>
  <c r="F27" i="6"/>
  <c r="AA27" i="9" s="1"/>
  <c r="G27" i="6"/>
  <c r="AB27" i="9" s="1"/>
  <c r="H27" i="6"/>
  <c r="I27" i="6"/>
  <c r="AD27" i="9" s="1"/>
  <c r="J27" i="6"/>
  <c r="AE27" i="9" s="1"/>
  <c r="K27" i="6"/>
  <c r="AF27" i="9" s="1"/>
  <c r="L27" i="6"/>
  <c r="M27" i="6"/>
  <c r="AH27" i="9" s="1"/>
  <c r="N27" i="6"/>
  <c r="AI27" i="9" s="1"/>
  <c r="O27" i="6"/>
  <c r="AJ27" i="9" s="1"/>
  <c r="P27" i="6"/>
  <c r="Q27" i="6"/>
  <c r="AL27" i="9" s="1"/>
  <c r="R27" i="6"/>
  <c r="AM27" i="9" s="1"/>
  <c r="S27" i="6"/>
  <c r="AN27" i="9" s="1"/>
  <c r="A28" i="6"/>
  <c r="B28" i="6"/>
  <c r="W28" i="9" s="1"/>
  <c r="C28" i="6"/>
  <c r="X28" i="9" s="1"/>
  <c r="D28" i="6"/>
  <c r="Y28" i="9" s="1"/>
  <c r="E28" i="6"/>
  <c r="Z28" i="9" s="1"/>
  <c r="F28" i="6"/>
  <c r="AA28" i="9" s="1"/>
  <c r="G28" i="6"/>
  <c r="AB28" i="9" s="1"/>
  <c r="H28" i="6"/>
  <c r="AC28" i="9" s="1"/>
  <c r="I28" i="6"/>
  <c r="AD28" i="9" s="1"/>
  <c r="J28" i="6"/>
  <c r="AE28" i="9" s="1"/>
  <c r="K28" i="6"/>
  <c r="AF28" i="9" s="1"/>
  <c r="L28" i="6"/>
  <c r="AG28" i="9" s="1"/>
  <c r="M28" i="6"/>
  <c r="AH28" i="9" s="1"/>
  <c r="N28" i="6"/>
  <c r="AI28" i="9" s="1"/>
  <c r="O28" i="6"/>
  <c r="AJ28" i="9" s="1"/>
  <c r="P28" i="6"/>
  <c r="AK28" i="9" s="1"/>
  <c r="Q28" i="6"/>
  <c r="AL28" i="9" s="1"/>
  <c r="R28" i="6"/>
  <c r="AM28" i="9" s="1"/>
  <c r="S28" i="6"/>
  <c r="AN28" i="9" s="1"/>
  <c r="A29" i="6"/>
  <c r="B29" i="6"/>
  <c r="C29" i="6"/>
  <c r="D29" i="6"/>
  <c r="Y29" i="9" s="1"/>
  <c r="E29" i="6"/>
  <c r="Z29" i="9" s="1"/>
  <c r="F29" i="6"/>
  <c r="G29" i="6"/>
  <c r="H29" i="6"/>
  <c r="AC29" i="9" s="1"/>
  <c r="I29" i="6"/>
  <c r="AD29" i="9" s="1"/>
  <c r="J29" i="6"/>
  <c r="K29" i="6"/>
  <c r="L29" i="6"/>
  <c r="AG29" i="9" s="1"/>
  <c r="M29" i="6"/>
  <c r="AH29" i="9" s="1"/>
  <c r="N29" i="6"/>
  <c r="O29" i="6"/>
  <c r="P29" i="6"/>
  <c r="AK29" i="9" s="1"/>
  <c r="Q29" i="6"/>
  <c r="R29" i="6"/>
  <c r="S29" i="6"/>
  <c r="A30" i="6"/>
  <c r="B30" i="6"/>
  <c r="C30" i="6"/>
  <c r="D30" i="6"/>
  <c r="E30" i="6"/>
  <c r="Z30" i="9" s="1"/>
  <c r="F30" i="6"/>
  <c r="G30" i="6"/>
  <c r="H30" i="6"/>
  <c r="I30" i="6"/>
  <c r="AD30" i="9" s="1"/>
  <c r="J30" i="6"/>
  <c r="K30" i="6"/>
  <c r="L30" i="6"/>
  <c r="M30" i="6"/>
  <c r="AH30" i="9" s="1"/>
  <c r="N30" i="6"/>
  <c r="O30" i="6"/>
  <c r="P30" i="6"/>
  <c r="Q30" i="6"/>
  <c r="AL30" i="9" s="1"/>
  <c r="R30" i="6"/>
  <c r="S30" i="6"/>
  <c r="A31" i="6"/>
  <c r="B31" i="6"/>
  <c r="W31" i="9" s="1"/>
  <c r="C31" i="6"/>
  <c r="X31" i="9" s="1"/>
  <c r="D31" i="6"/>
  <c r="E31" i="6"/>
  <c r="Z31" i="9" s="1"/>
  <c r="F31" i="6"/>
  <c r="AA31" i="9" s="1"/>
  <c r="G31" i="6"/>
  <c r="AB31" i="9" s="1"/>
  <c r="H31" i="6"/>
  <c r="I31" i="6"/>
  <c r="AD31" i="9" s="1"/>
  <c r="J31" i="6"/>
  <c r="AE31" i="9" s="1"/>
  <c r="K31" i="6"/>
  <c r="AF31" i="9" s="1"/>
  <c r="L31" i="6"/>
  <c r="M31" i="6"/>
  <c r="AH31" i="9" s="1"/>
  <c r="N31" i="6"/>
  <c r="AI31" i="9" s="1"/>
  <c r="O31" i="6"/>
  <c r="AJ31" i="9" s="1"/>
  <c r="P31" i="6"/>
  <c r="Q31" i="6"/>
  <c r="AL31" i="9" s="1"/>
  <c r="R31" i="6"/>
  <c r="AM31" i="9" s="1"/>
  <c r="S31" i="6"/>
  <c r="AN31" i="9" s="1"/>
  <c r="A32" i="6"/>
  <c r="B32" i="6"/>
  <c r="W32" i="9" s="1"/>
  <c r="C32" i="6"/>
  <c r="X32" i="9" s="1"/>
  <c r="D32" i="6"/>
  <c r="Y32" i="9" s="1"/>
  <c r="E32" i="6"/>
  <c r="Z32" i="9" s="1"/>
  <c r="F32" i="6"/>
  <c r="AA32" i="9" s="1"/>
  <c r="G32" i="6"/>
  <c r="AB32" i="9" s="1"/>
  <c r="H32" i="6"/>
  <c r="AC32" i="9" s="1"/>
  <c r="I32" i="6"/>
  <c r="AD32" i="9" s="1"/>
  <c r="J32" i="6"/>
  <c r="AE32" i="9" s="1"/>
  <c r="K32" i="6"/>
  <c r="AF32" i="9" s="1"/>
  <c r="L32" i="6"/>
  <c r="AG32" i="9" s="1"/>
  <c r="M32" i="6"/>
  <c r="AH32" i="9" s="1"/>
  <c r="N32" i="6"/>
  <c r="AI32" i="9" s="1"/>
  <c r="O32" i="6"/>
  <c r="AJ32" i="9" s="1"/>
  <c r="P32" i="6"/>
  <c r="AK32" i="9" s="1"/>
  <c r="Q32" i="6"/>
  <c r="AL32" i="9" s="1"/>
  <c r="R32" i="6"/>
  <c r="AM32" i="9" s="1"/>
  <c r="S32" i="6"/>
  <c r="AN32" i="9" s="1"/>
  <c r="A33" i="6"/>
  <c r="B33" i="6"/>
  <c r="C33" i="6"/>
  <c r="D33" i="6"/>
  <c r="Y33" i="9" s="1"/>
  <c r="E33" i="6"/>
  <c r="Z33" i="9" s="1"/>
  <c r="F33" i="6"/>
  <c r="G33" i="6"/>
  <c r="H33" i="6"/>
  <c r="AC33" i="9" s="1"/>
  <c r="I33" i="6"/>
  <c r="AD33" i="9" s="1"/>
  <c r="J33" i="6"/>
  <c r="K33" i="6"/>
  <c r="L33" i="6"/>
  <c r="AG33" i="9" s="1"/>
  <c r="M33" i="6"/>
  <c r="AH33" i="9" s="1"/>
  <c r="N33" i="6"/>
  <c r="O33" i="6"/>
  <c r="P33" i="6"/>
  <c r="AK33" i="9" s="1"/>
  <c r="Q33" i="6"/>
  <c r="AL33" i="9" s="1"/>
  <c r="R33" i="6"/>
  <c r="S33" i="6"/>
  <c r="A34" i="6"/>
  <c r="B34" i="6"/>
  <c r="C34" i="6"/>
  <c r="D34" i="6"/>
  <c r="E34" i="6"/>
  <c r="Z34" i="9" s="1"/>
  <c r="F34" i="6"/>
  <c r="G34" i="6"/>
  <c r="H34" i="6"/>
  <c r="I34" i="6"/>
  <c r="AD34" i="9" s="1"/>
  <c r="J34" i="6"/>
  <c r="K34" i="6"/>
  <c r="L34" i="6"/>
  <c r="M34" i="6"/>
  <c r="AH34" i="9" s="1"/>
  <c r="N34" i="6"/>
  <c r="O34" i="6"/>
  <c r="P34" i="6"/>
  <c r="Q34" i="6"/>
  <c r="AL34" i="9" s="1"/>
  <c r="R34" i="6"/>
  <c r="S34" i="6"/>
  <c r="A35" i="6"/>
  <c r="B35" i="6"/>
  <c r="W35" i="9" s="1"/>
  <c r="C35" i="6"/>
  <c r="X35" i="9" s="1"/>
  <c r="D35" i="6"/>
  <c r="E35" i="6"/>
  <c r="Z35" i="9" s="1"/>
  <c r="F35" i="6"/>
  <c r="AA35" i="9" s="1"/>
  <c r="G35" i="6"/>
  <c r="AB35" i="9" s="1"/>
  <c r="H35" i="6"/>
  <c r="I35" i="6"/>
  <c r="AD35" i="9" s="1"/>
  <c r="J35" i="6"/>
  <c r="AE35" i="9" s="1"/>
  <c r="K35" i="6"/>
  <c r="AF35" i="9" s="1"/>
  <c r="L35" i="6"/>
  <c r="M35" i="6"/>
  <c r="AH35" i="9" s="1"/>
  <c r="N35" i="6"/>
  <c r="AI35" i="9" s="1"/>
  <c r="O35" i="6"/>
  <c r="AJ35" i="9" s="1"/>
  <c r="P35" i="6"/>
  <c r="Q35" i="6"/>
  <c r="AL35" i="9" s="1"/>
  <c r="R35" i="6"/>
  <c r="AM35" i="9" s="1"/>
  <c r="S35" i="6"/>
  <c r="AN35" i="9" s="1"/>
  <c r="A36" i="6"/>
  <c r="B36" i="6"/>
  <c r="W36" i="9" s="1"/>
  <c r="C36" i="6"/>
  <c r="X36" i="9" s="1"/>
  <c r="D36" i="6"/>
  <c r="Y36" i="9" s="1"/>
  <c r="E36" i="6"/>
  <c r="Z36" i="9" s="1"/>
  <c r="F36" i="6"/>
  <c r="AA36" i="9" s="1"/>
  <c r="G36" i="6"/>
  <c r="AB36" i="9" s="1"/>
  <c r="H36" i="6"/>
  <c r="AC36" i="9" s="1"/>
  <c r="I36" i="6"/>
  <c r="AD36" i="9" s="1"/>
  <c r="J36" i="6"/>
  <c r="AE36" i="9" s="1"/>
  <c r="K36" i="6"/>
  <c r="AF36" i="9" s="1"/>
  <c r="L36" i="6"/>
  <c r="AG36" i="9" s="1"/>
  <c r="M36" i="6"/>
  <c r="AH36" i="9" s="1"/>
  <c r="N36" i="6"/>
  <c r="AI36" i="9" s="1"/>
  <c r="O36" i="6"/>
  <c r="AJ36" i="9" s="1"/>
  <c r="P36" i="6"/>
  <c r="AK36" i="9" s="1"/>
  <c r="Q36" i="6"/>
  <c r="AL36" i="9" s="1"/>
  <c r="R36" i="6"/>
  <c r="AM36" i="9" s="1"/>
  <c r="S36" i="6"/>
  <c r="AN36" i="9" s="1"/>
  <c r="A37" i="6"/>
  <c r="B37" i="6"/>
  <c r="C37" i="6"/>
  <c r="D37" i="6"/>
  <c r="Y37" i="9" s="1"/>
  <c r="E37" i="6"/>
  <c r="Z37" i="9" s="1"/>
  <c r="F37" i="6"/>
  <c r="G37" i="6"/>
  <c r="H37" i="6"/>
  <c r="AC37" i="9" s="1"/>
  <c r="I37" i="6"/>
  <c r="AD37" i="9" s="1"/>
  <c r="J37" i="6"/>
  <c r="K37" i="6"/>
  <c r="L37" i="6"/>
  <c r="AG37" i="9" s="1"/>
  <c r="M37" i="6"/>
  <c r="AH37" i="9" s="1"/>
  <c r="N37" i="6"/>
  <c r="O37" i="6"/>
  <c r="P37" i="6"/>
  <c r="AK37" i="9" s="1"/>
  <c r="Q37" i="6"/>
  <c r="AL37" i="9" s="1"/>
  <c r="R37" i="6"/>
  <c r="S37" i="6"/>
  <c r="A38" i="6"/>
  <c r="B38" i="6"/>
  <c r="C38" i="6"/>
  <c r="D38" i="6"/>
  <c r="E38" i="6"/>
  <c r="Z38" i="9" s="1"/>
  <c r="F38" i="6"/>
  <c r="G38" i="6"/>
  <c r="H38" i="6"/>
  <c r="I38" i="6"/>
  <c r="AD38" i="9" s="1"/>
  <c r="J38" i="6"/>
  <c r="K38" i="6"/>
  <c r="L38" i="6"/>
  <c r="M38" i="6"/>
  <c r="AH38" i="9" s="1"/>
  <c r="N38" i="6"/>
  <c r="O38" i="6"/>
  <c r="P38" i="6"/>
  <c r="Q38" i="6"/>
  <c r="AL38" i="9" s="1"/>
  <c r="R38" i="6"/>
  <c r="S38" i="6"/>
  <c r="A39" i="6"/>
  <c r="B39" i="6"/>
  <c r="W39" i="9" s="1"/>
  <c r="C39" i="6"/>
  <c r="X39" i="9" s="1"/>
  <c r="D39" i="6"/>
  <c r="E39" i="6"/>
  <c r="Z39" i="9" s="1"/>
  <c r="F39" i="6"/>
  <c r="AA39" i="9" s="1"/>
  <c r="G39" i="6"/>
  <c r="AB39" i="9" s="1"/>
  <c r="H39" i="6"/>
  <c r="I39" i="6"/>
  <c r="AD39" i="9" s="1"/>
  <c r="J39" i="6"/>
  <c r="AE39" i="9" s="1"/>
  <c r="K39" i="6"/>
  <c r="AF39" i="9" s="1"/>
  <c r="L39" i="6"/>
  <c r="M39" i="6"/>
  <c r="AH39" i="9" s="1"/>
  <c r="N39" i="6"/>
  <c r="AI39" i="9" s="1"/>
  <c r="O39" i="6"/>
  <c r="AJ39" i="9" s="1"/>
  <c r="P39" i="6"/>
  <c r="Q39" i="6"/>
  <c r="AL39" i="9" s="1"/>
  <c r="R39" i="6"/>
  <c r="AM39" i="9" s="1"/>
  <c r="S39" i="6"/>
  <c r="AN39" i="9" s="1"/>
  <c r="A40" i="6"/>
  <c r="B40" i="6"/>
  <c r="W40" i="9" s="1"/>
  <c r="C40" i="6"/>
  <c r="X40" i="9" s="1"/>
  <c r="D40" i="6"/>
  <c r="Y40" i="9" s="1"/>
  <c r="E40" i="6"/>
  <c r="Z40" i="9" s="1"/>
  <c r="F40" i="6"/>
  <c r="AA40" i="9" s="1"/>
  <c r="G40" i="6"/>
  <c r="AB40" i="9" s="1"/>
  <c r="H40" i="6"/>
  <c r="AC40" i="9" s="1"/>
  <c r="I40" i="6"/>
  <c r="AD40" i="9" s="1"/>
  <c r="J40" i="6"/>
  <c r="AE40" i="9" s="1"/>
  <c r="K40" i="6"/>
  <c r="AF40" i="9" s="1"/>
  <c r="L40" i="6"/>
  <c r="AG40" i="9" s="1"/>
  <c r="M40" i="6"/>
  <c r="AH40" i="9" s="1"/>
  <c r="N40" i="6"/>
  <c r="AI40" i="9" s="1"/>
  <c r="O40" i="6"/>
  <c r="AJ40" i="9" s="1"/>
  <c r="P40" i="6"/>
  <c r="AK40" i="9" s="1"/>
  <c r="Q40" i="6"/>
  <c r="AL40" i="9" s="1"/>
  <c r="R40" i="6"/>
  <c r="AM40" i="9" s="1"/>
  <c r="S40" i="6"/>
  <c r="AN40" i="9" s="1"/>
  <c r="A41" i="6"/>
  <c r="B41" i="6"/>
  <c r="C41" i="6"/>
  <c r="D41" i="6"/>
  <c r="Y41" i="9" s="1"/>
  <c r="E41" i="6"/>
  <c r="Z41" i="9" s="1"/>
  <c r="F41" i="6"/>
  <c r="G41" i="6"/>
  <c r="H41" i="6"/>
  <c r="AC41" i="9" s="1"/>
  <c r="I41" i="6"/>
  <c r="AD41" i="9" s="1"/>
  <c r="J41" i="6"/>
  <c r="K41" i="6"/>
  <c r="L41" i="6"/>
  <c r="AG41" i="9" s="1"/>
  <c r="M41" i="6"/>
  <c r="AH41" i="9" s="1"/>
  <c r="N41" i="6"/>
  <c r="O41" i="6"/>
  <c r="P41" i="6"/>
  <c r="AK41" i="9" s="1"/>
  <c r="Q41" i="6"/>
  <c r="AL41" i="9" s="1"/>
  <c r="R41" i="6"/>
  <c r="S41" i="6"/>
  <c r="A42" i="6"/>
  <c r="B42" i="6"/>
  <c r="C42" i="6"/>
  <c r="D42" i="6"/>
  <c r="E42" i="6"/>
  <c r="Z42" i="9" s="1"/>
  <c r="F42" i="6"/>
  <c r="G42" i="6"/>
  <c r="H42" i="6"/>
  <c r="I42" i="6"/>
  <c r="AD42" i="9" s="1"/>
  <c r="J42" i="6"/>
  <c r="K42" i="6"/>
  <c r="L42" i="6"/>
  <c r="M42" i="6"/>
  <c r="AH42" i="9" s="1"/>
  <c r="N42" i="6"/>
  <c r="O42" i="6"/>
  <c r="P42" i="6"/>
  <c r="Q42" i="6"/>
  <c r="AL42" i="9" s="1"/>
  <c r="R42" i="6"/>
  <c r="S42" i="6"/>
  <c r="A43" i="6"/>
  <c r="B43" i="6"/>
  <c r="W43" i="9" s="1"/>
  <c r="C43" i="6"/>
  <c r="X43" i="9" s="1"/>
  <c r="D43" i="6"/>
  <c r="E43" i="6"/>
  <c r="Z43" i="9" s="1"/>
  <c r="F43" i="6"/>
  <c r="AA43" i="9" s="1"/>
  <c r="G43" i="6"/>
  <c r="AB43" i="9" s="1"/>
  <c r="H43" i="6"/>
  <c r="I43" i="6"/>
  <c r="AD43" i="9" s="1"/>
  <c r="J43" i="6"/>
  <c r="AE43" i="9" s="1"/>
  <c r="K43" i="6"/>
  <c r="AF43" i="9" s="1"/>
  <c r="L43" i="6"/>
  <c r="M43" i="6"/>
  <c r="AH43" i="9" s="1"/>
  <c r="N43" i="6"/>
  <c r="AI43" i="9" s="1"/>
  <c r="O43" i="6"/>
  <c r="AJ43" i="9" s="1"/>
  <c r="P43" i="6"/>
  <c r="Q43" i="6"/>
  <c r="AL43" i="9" s="1"/>
  <c r="R43" i="6"/>
  <c r="AM43" i="9" s="1"/>
  <c r="S43" i="6"/>
  <c r="AN43" i="9" s="1"/>
  <c r="A44" i="6"/>
  <c r="B44" i="6"/>
  <c r="W44" i="9" s="1"/>
  <c r="C44" i="6"/>
  <c r="X44" i="9" s="1"/>
  <c r="D44" i="6"/>
  <c r="Y44" i="9" s="1"/>
  <c r="E44" i="6"/>
  <c r="Z44" i="9" s="1"/>
  <c r="F44" i="6"/>
  <c r="AA44" i="9" s="1"/>
  <c r="G44" i="6"/>
  <c r="AB44" i="9" s="1"/>
  <c r="H44" i="6"/>
  <c r="AC44" i="9" s="1"/>
  <c r="I44" i="6"/>
  <c r="AD44" i="9" s="1"/>
  <c r="J44" i="6"/>
  <c r="AE44" i="9" s="1"/>
  <c r="K44" i="6"/>
  <c r="AF44" i="9" s="1"/>
  <c r="L44" i="6"/>
  <c r="AG44" i="9" s="1"/>
  <c r="M44" i="6"/>
  <c r="AH44" i="9" s="1"/>
  <c r="N44" i="6"/>
  <c r="AI44" i="9" s="1"/>
  <c r="O44" i="6"/>
  <c r="AJ44" i="9" s="1"/>
  <c r="P44" i="6"/>
  <c r="AK44" i="9" s="1"/>
  <c r="Q44" i="6"/>
  <c r="AL44" i="9" s="1"/>
  <c r="R44" i="6"/>
  <c r="AM44" i="9" s="1"/>
  <c r="S44" i="6"/>
  <c r="AN44" i="9" s="1"/>
  <c r="A45" i="6"/>
  <c r="B45" i="6"/>
  <c r="C45" i="6"/>
  <c r="D45" i="6"/>
  <c r="Y45" i="9" s="1"/>
  <c r="E45" i="6"/>
  <c r="Z45" i="9" s="1"/>
  <c r="F45" i="6"/>
  <c r="G45" i="6"/>
  <c r="H45" i="6"/>
  <c r="AC45" i="9" s="1"/>
  <c r="I45" i="6"/>
  <c r="AD45" i="9" s="1"/>
  <c r="J45" i="6"/>
  <c r="K45" i="6"/>
  <c r="L45" i="6"/>
  <c r="AG45" i="9" s="1"/>
  <c r="M45" i="6"/>
  <c r="AH45" i="9" s="1"/>
  <c r="N45" i="6"/>
  <c r="O45" i="6"/>
  <c r="P45" i="6"/>
  <c r="AK45" i="9" s="1"/>
  <c r="Q45" i="6"/>
  <c r="AL45" i="9" s="1"/>
  <c r="R45" i="6"/>
  <c r="S45" i="6"/>
  <c r="A46" i="6"/>
  <c r="B46" i="6"/>
  <c r="C46" i="6"/>
  <c r="D46" i="6"/>
  <c r="E46" i="6"/>
  <c r="Z46" i="9" s="1"/>
  <c r="F46" i="6"/>
  <c r="G46" i="6"/>
  <c r="H46" i="6"/>
  <c r="I46" i="6"/>
  <c r="AD46" i="9" s="1"/>
  <c r="J46" i="6"/>
  <c r="K46" i="6"/>
  <c r="L46" i="6"/>
  <c r="M46" i="6"/>
  <c r="AH46" i="9" s="1"/>
  <c r="N46" i="6"/>
  <c r="O46" i="6"/>
  <c r="P46" i="6"/>
  <c r="Q46" i="6"/>
  <c r="AL46" i="9" s="1"/>
  <c r="R46" i="6"/>
  <c r="S46" i="6"/>
  <c r="A47" i="6"/>
  <c r="B47" i="6"/>
  <c r="W47" i="9" s="1"/>
  <c r="C47" i="6"/>
  <c r="X47" i="9" s="1"/>
  <c r="D47" i="6"/>
  <c r="E47" i="6"/>
  <c r="Z47" i="9" s="1"/>
  <c r="F47" i="6"/>
  <c r="AA47" i="9" s="1"/>
  <c r="G47" i="6"/>
  <c r="AB47" i="9" s="1"/>
  <c r="H47" i="6"/>
  <c r="I47" i="6"/>
  <c r="AD47" i="9" s="1"/>
  <c r="J47" i="6"/>
  <c r="AE47" i="9" s="1"/>
  <c r="K47" i="6"/>
  <c r="AF47" i="9" s="1"/>
  <c r="L47" i="6"/>
  <c r="M47" i="6"/>
  <c r="AH47" i="9" s="1"/>
  <c r="N47" i="6"/>
  <c r="AI47" i="9" s="1"/>
  <c r="O47" i="6"/>
  <c r="AJ47" i="9" s="1"/>
  <c r="P47" i="6"/>
  <c r="Q47" i="6"/>
  <c r="AL47" i="9" s="1"/>
  <c r="R47" i="6"/>
  <c r="AM47" i="9" s="1"/>
  <c r="S47" i="6"/>
  <c r="AN47" i="9" s="1"/>
  <c r="A48" i="6"/>
  <c r="B48" i="6"/>
  <c r="W48" i="9" s="1"/>
  <c r="C48" i="6"/>
  <c r="X48" i="9" s="1"/>
  <c r="D48" i="6"/>
  <c r="Y48" i="9" s="1"/>
  <c r="E48" i="6"/>
  <c r="Z48" i="9" s="1"/>
  <c r="F48" i="6"/>
  <c r="AA48" i="9" s="1"/>
  <c r="G48" i="6"/>
  <c r="AB48" i="9" s="1"/>
  <c r="H48" i="6"/>
  <c r="AC48" i="9" s="1"/>
  <c r="I48" i="6"/>
  <c r="AD48" i="9" s="1"/>
  <c r="J48" i="6"/>
  <c r="AE48" i="9" s="1"/>
  <c r="K48" i="6"/>
  <c r="AF48" i="9" s="1"/>
  <c r="L48" i="6"/>
  <c r="AG48" i="9" s="1"/>
  <c r="M48" i="6"/>
  <c r="AH48" i="9" s="1"/>
  <c r="N48" i="6"/>
  <c r="AI48" i="9" s="1"/>
  <c r="O48" i="6"/>
  <c r="AJ48" i="9" s="1"/>
  <c r="P48" i="6"/>
  <c r="AK48" i="9" s="1"/>
  <c r="Q48" i="6"/>
  <c r="AL48" i="9" s="1"/>
  <c r="R48" i="6"/>
  <c r="AM48" i="9" s="1"/>
  <c r="S48" i="6"/>
  <c r="AN48" i="9" s="1"/>
  <c r="A49" i="6"/>
  <c r="B49" i="6"/>
  <c r="C49" i="6"/>
  <c r="D49" i="6"/>
  <c r="Y49" i="9" s="1"/>
  <c r="E49" i="6"/>
  <c r="Z49" i="9" s="1"/>
  <c r="F49" i="6"/>
  <c r="G49" i="6"/>
  <c r="H49" i="6"/>
  <c r="AC49" i="9" s="1"/>
  <c r="I49" i="6"/>
  <c r="AD49" i="9" s="1"/>
  <c r="J49" i="6"/>
  <c r="K49" i="6"/>
  <c r="L49" i="6"/>
  <c r="AG49" i="9" s="1"/>
  <c r="M49" i="6"/>
  <c r="AH49" i="9" s="1"/>
  <c r="N49" i="6"/>
  <c r="O49" i="6"/>
  <c r="P49" i="6"/>
  <c r="AK49" i="9" s="1"/>
  <c r="Q49" i="6"/>
  <c r="AL49" i="9" s="1"/>
  <c r="R49" i="6"/>
  <c r="S49" i="6"/>
  <c r="A50" i="6"/>
  <c r="B50" i="6"/>
  <c r="C50" i="6"/>
  <c r="D50" i="6"/>
  <c r="E50" i="6"/>
  <c r="Z50" i="9" s="1"/>
  <c r="F50" i="6"/>
  <c r="G50" i="6"/>
  <c r="H50" i="6"/>
  <c r="I50" i="6"/>
  <c r="AD50" i="9" s="1"/>
  <c r="J50" i="6"/>
  <c r="K50" i="6"/>
  <c r="L50" i="6"/>
  <c r="M50" i="6"/>
  <c r="AH50" i="9" s="1"/>
  <c r="N50" i="6"/>
  <c r="O50" i="6"/>
  <c r="P50" i="6"/>
  <c r="Q50" i="6"/>
  <c r="AL50" i="9" s="1"/>
  <c r="R50" i="6"/>
  <c r="S50" i="6"/>
  <c r="A51" i="6"/>
  <c r="B51" i="6"/>
  <c r="W51" i="9" s="1"/>
  <c r="C51" i="6"/>
  <c r="X51" i="9" s="1"/>
  <c r="D51" i="6"/>
  <c r="E51" i="6"/>
  <c r="Z51" i="9" s="1"/>
  <c r="F51" i="6"/>
  <c r="AA51" i="9" s="1"/>
  <c r="G51" i="6"/>
  <c r="AB51" i="9" s="1"/>
  <c r="H51" i="6"/>
  <c r="I51" i="6"/>
  <c r="AD51" i="9" s="1"/>
  <c r="J51" i="6"/>
  <c r="AE51" i="9" s="1"/>
  <c r="K51" i="6"/>
  <c r="AF51" i="9" s="1"/>
  <c r="L51" i="6"/>
  <c r="M51" i="6"/>
  <c r="AH51" i="9" s="1"/>
  <c r="N51" i="6"/>
  <c r="AI51" i="9" s="1"/>
  <c r="O51" i="6"/>
  <c r="AJ51" i="9" s="1"/>
  <c r="P51" i="6"/>
  <c r="Q51" i="6"/>
  <c r="AL51" i="9" s="1"/>
  <c r="R51" i="6"/>
  <c r="AM51" i="9" s="1"/>
  <c r="S51" i="6"/>
  <c r="AN51" i="9" s="1"/>
  <c r="A52" i="6"/>
  <c r="B52" i="6"/>
  <c r="W52" i="9" s="1"/>
  <c r="C52" i="6"/>
  <c r="X52" i="9" s="1"/>
  <c r="D52" i="6"/>
  <c r="Y52" i="9" s="1"/>
  <c r="E52" i="6"/>
  <c r="Z52" i="9" s="1"/>
  <c r="F52" i="6"/>
  <c r="AA52" i="9" s="1"/>
  <c r="G52" i="6"/>
  <c r="AB52" i="9" s="1"/>
  <c r="H52" i="6"/>
  <c r="AC52" i="9" s="1"/>
  <c r="I52" i="6"/>
  <c r="AD52" i="9" s="1"/>
  <c r="J52" i="6"/>
  <c r="AE52" i="9" s="1"/>
  <c r="K52" i="6"/>
  <c r="AF52" i="9" s="1"/>
  <c r="L52" i="6"/>
  <c r="AG52" i="9" s="1"/>
  <c r="M52" i="6"/>
  <c r="AH52" i="9" s="1"/>
  <c r="N52" i="6"/>
  <c r="AI52" i="9" s="1"/>
  <c r="O52" i="6"/>
  <c r="AJ52" i="9" s="1"/>
  <c r="P52" i="6"/>
  <c r="AK52" i="9" s="1"/>
  <c r="Q52" i="6"/>
  <c r="AL52" i="9" s="1"/>
  <c r="R52" i="6"/>
  <c r="AM52" i="9" s="1"/>
  <c r="S52" i="6"/>
  <c r="AN52" i="9" s="1"/>
  <c r="A53" i="6"/>
  <c r="B53" i="6"/>
  <c r="C53" i="6"/>
  <c r="D53" i="6"/>
  <c r="Y53" i="9" s="1"/>
  <c r="E53" i="6"/>
  <c r="Z53" i="9" s="1"/>
  <c r="F53" i="6"/>
  <c r="G53" i="6"/>
  <c r="H53" i="6"/>
  <c r="AC53" i="9" s="1"/>
  <c r="I53" i="6"/>
  <c r="AD53" i="9" s="1"/>
  <c r="J53" i="6"/>
  <c r="K53" i="6"/>
  <c r="L53" i="6"/>
  <c r="AG53" i="9" s="1"/>
  <c r="M53" i="6"/>
  <c r="AH53" i="9" s="1"/>
  <c r="N53" i="6"/>
  <c r="O53" i="6"/>
  <c r="P53" i="6"/>
  <c r="AK53" i="9" s="1"/>
  <c r="Q53" i="6"/>
  <c r="AL53" i="9" s="1"/>
  <c r="R53" i="6"/>
  <c r="S53" i="6"/>
  <c r="A54" i="6"/>
  <c r="B54" i="6"/>
  <c r="C54" i="6"/>
  <c r="D54" i="6"/>
  <c r="E54" i="6"/>
  <c r="Z54" i="9" s="1"/>
  <c r="F54" i="6"/>
  <c r="G54" i="6"/>
  <c r="H54" i="6"/>
  <c r="I54" i="6"/>
  <c r="AD54" i="9" s="1"/>
  <c r="J54" i="6"/>
  <c r="K54" i="6"/>
  <c r="L54" i="6"/>
  <c r="M54" i="6"/>
  <c r="AH54" i="9" s="1"/>
  <c r="N54" i="6"/>
  <c r="O54" i="6"/>
  <c r="P54" i="6"/>
  <c r="Q54" i="6"/>
  <c r="AL54" i="9" s="1"/>
  <c r="R54" i="6"/>
  <c r="S54" i="6"/>
  <c r="A55" i="6"/>
  <c r="B55" i="6"/>
  <c r="W55" i="9" s="1"/>
  <c r="C55" i="6"/>
  <c r="X55" i="9" s="1"/>
  <c r="D55" i="6"/>
  <c r="E55" i="6"/>
  <c r="Z55" i="9" s="1"/>
  <c r="F55" i="6"/>
  <c r="AA55" i="9" s="1"/>
  <c r="G55" i="6"/>
  <c r="AB55" i="9" s="1"/>
  <c r="H55" i="6"/>
  <c r="I55" i="6"/>
  <c r="AD55" i="9" s="1"/>
  <c r="J55" i="6"/>
  <c r="AE55" i="9" s="1"/>
  <c r="K55" i="6"/>
  <c r="AF55" i="9" s="1"/>
  <c r="L55" i="6"/>
  <c r="M55" i="6"/>
  <c r="AH55" i="9" s="1"/>
  <c r="N55" i="6"/>
  <c r="AI55" i="9" s="1"/>
  <c r="O55" i="6"/>
  <c r="AJ55" i="9" s="1"/>
  <c r="P55" i="6"/>
  <c r="Q55" i="6"/>
  <c r="AL55" i="9" s="1"/>
  <c r="R55" i="6"/>
  <c r="AM55" i="9" s="1"/>
  <c r="S55" i="6"/>
  <c r="AN55" i="9" s="1"/>
  <c r="A56" i="6"/>
  <c r="B56" i="6"/>
  <c r="W56" i="9" s="1"/>
  <c r="C56" i="6"/>
  <c r="X56" i="9" s="1"/>
  <c r="D56" i="6"/>
  <c r="Y56" i="9" s="1"/>
  <c r="E56" i="6"/>
  <c r="Z56" i="9" s="1"/>
  <c r="F56" i="6"/>
  <c r="AA56" i="9" s="1"/>
  <c r="G56" i="6"/>
  <c r="AB56" i="9" s="1"/>
  <c r="H56" i="6"/>
  <c r="AC56" i="9" s="1"/>
  <c r="I56" i="6"/>
  <c r="AD56" i="9" s="1"/>
  <c r="J56" i="6"/>
  <c r="AE56" i="9" s="1"/>
  <c r="K56" i="6"/>
  <c r="AF56" i="9" s="1"/>
  <c r="L56" i="6"/>
  <c r="AG56" i="9" s="1"/>
  <c r="M56" i="6"/>
  <c r="AH56" i="9" s="1"/>
  <c r="N56" i="6"/>
  <c r="AI56" i="9" s="1"/>
  <c r="O56" i="6"/>
  <c r="AJ56" i="9" s="1"/>
  <c r="P56" i="6"/>
  <c r="AK56" i="9" s="1"/>
  <c r="Q56" i="6"/>
  <c r="AL56" i="9" s="1"/>
  <c r="R56" i="6"/>
  <c r="AM56" i="9" s="1"/>
  <c r="S56" i="6"/>
  <c r="AN56" i="9" s="1"/>
  <c r="A57" i="6"/>
  <c r="B57" i="6"/>
  <c r="C57" i="6"/>
  <c r="D57" i="6"/>
  <c r="E57" i="6"/>
  <c r="Z57" i="9" s="1"/>
  <c r="F57" i="6"/>
  <c r="G57" i="6"/>
  <c r="H57" i="6"/>
  <c r="I57" i="6"/>
  <c r="AD57" i="9" s="1"/>
  <c r="J57" i="6"/>
  <c r="K57" i="6"/>
  <c r="L57" i="6"/>
  <c r="M57" i="6"/>
  <c r="AH57" i="9" s="1"/>
  <c r="N57" i="6"/>
  <c r="O57" i="6"/>
  <c r="P57" i="6"/>
  <c r="Q57" i="6"/>
  <c r="AL57" i="9" s="1"/>
  <c r="R57" i="6"/>
  <c r="S57" i="6"/>
  <c r="A58" i="6"/>
  <c r="B58" i="6"/>
  <c r="W58" i="9" s="1"/>
  <c r="C58" i="6"/>
  <c r="D58" i="6"/>
  <c r="E58" i="6"/>
  <c r="Z58" i="9" s="1"/>
  <c r="F58" i="6"/>
  <c r="AA58" i="9" s="1"/>
  <c r="G58" i="6"/>
  <c r="H58" i="6"/>
  <c r="I58" i="6"/>
  <c r="AD58" i="9" s="1"/>
  <c r="J58" i="6"/>
  <c r="AE58" i="9" s="1"/>
  <c r="K58" i="6"/>
  <c r="L58" i="6"/>
  <c r="M58" i="6"/>
  <c r="AH58" i="9" s="1"/>
  <c r="N58" i="6"/>
  <c r="AI58" i="9" s="1"/>
  <c r="O58" i="6"/>
  <c r="P58" i="6"/>
  <c r="Q58" i="6"/>
  <c r="AL58" i="9" s="1"/>
  <c r="R58" i="6"/>
  <c r="AM58" i="9" s="1"/>
  <c r="S58" i="6"/>
  <c r="A59" i="6"/>
  <c r="B59" i="6"/>
  <c r="W59" i="9" s="1"/>
  <c r="C59" i="6"/>
  <c r="X59" i="9" s="1"/>
  <c r="D59" i="6"/>
  <c r="E59" i="6"/>
  <c r="Z59" i="9" s="1"/>
  <c r="F59" i="6"/>
  <c r="AA59" i="9" s="1"/>
  <c r="G59" i="6"/>
  <c r="AB59" i="9" s="1"/>
  <c r="H59" i="6"/>
  <c r="I59" i="6"/>
  <c r="AD59" i="9" s="1"/>
  <c r="J59" i="6"/>
  <c r="AE59" i="9" s="1"/>
  <c r="K59" i="6"/>
  <c r="AF59" i="9" s="1"/>
  <c r="L59" i="6"/>
  <c r="M59" i="6"/>
  <c r="AH59" i="9" s="1"/>
  <c r="N59" i="6"/>
  <c r="AI59" i="9" s="1"/>
  <c r="O59" i="6"/>
  <c r="AJ59" i="9" s="1"/>
  <c r="P59" i="6"/>
  <c r="Q59" i="6"/>
  <c r="AL59" i="9" s="1"/>
  <c r="R59" i="6"/>
  <c r="AM59" i="9" s="1"/>
  <c r="S59" i="6"/>
  <c r="AN59" i="9" s="1"/>
  <c r="A60" i="6"/>
  <c r="B60" i="6"/>
  <c r="W60" i="9" s="1"/>
  <c r="C60" i="6"/>
  <c r="X60" i="9" s="1"/>
  <c r="D60" i="6"/>
  <c r="Y60" i="9" s="1"/>
  <c r="E60" i="6"/>
  <c r="Z60" i="9" s="1"/>
  <c r="F60" i="6"/>
  <c r="AA60" i="9" s="1"/>
  <c r="G60" i="6"/>
  <c r="AB60" i="9" s="1"/>
  <c r="H60" i="6"/>
  <c r="AC60" i="9" s="1"/>
  <c r="I60" i="6"/>
  <c r="AD60" i="9" s="1"/>
  <c r="J60" i="6"/>
  <c r="AE60" i="9" s="1"/>
  <c r="K60" i="6"/>
  <c r="AF60" i="9" s="1"/>
  <c r="L60" i="6"/>
  <c r="AG60" i="9" s="1"/>
  <c r="M60" i="6"/>
  <c r="AH60" i="9" s="1"/>
  <c r="N60" i="6"/>
  <c r="AI60" i="9" s="1"/>
  <c r="O60" i="6"/>
  <c r="AJ60" i="9" s="1"/>
  <c r="P60" i="6"/>
  <c r="AK60" i="9" s="1"/>
  <c r="Q60" i="6"/>
  <c r="AL60" i="9" s="1"/>
  <c r="R60" i="6"/>
  <c r="AM60" i="9" s="1"/>
  <c r="S60" i="6"/>
  <c r="AN60" i="9" s="1"/>
  <c r="A61" i="6"/>
  <c r="B61" i="6"/>
  <c r="C61" i="6"/>
  <c r="D61" i="6"/>
  <c r="E61" i="6"/>
  <c r="Z61" i="9" s="1"/>
  <c r="F61" i="6"/>
  <c r="G61" i="6"/>
  <c r="H61" i="6"/>
  <c r="I61" i="6"/>
  <c r="AD61" i="9" s="1"/>
  <c r="J61" i="6"/>
  <c r="K61" i="6"/>
  <c r="L61" i="6"/>
  <c r="M61" i="6"/>
  <c r="AH61" i="9" s="1"/>
  <c r="N61" i="6"/>
  <c r="O61" i="6"/>
  <c r="P61" i="6"/>
  <c r="Q61" i="6"/>
  <c r="AL61" i="9" s="1"/>
  <c r="R61" i="6"/>
  <c r="S61" i="6"/>
  <c r="A62" i="6"/>
  <c r="B62" i="6"/>
  <c r="W62" i="9" s="1"/>
  <c r="C62" i="6"/>
  <c r="D62" i="6"/>
  <c r="E62" i="6"/>
  <c r="Z62" i="9" s="1"/>
  <c r="F62" i="6"/>
  <c r="AA62" i="9" s="1"/>
  <c r="G62" i="6"/>
  <c r="H62" i="6"/>
  <c r="I62" i="6"/>
  <c r="AD62" i="9" s="1"/>
  <c r="J62" i="6"/>
  <c r="AE62" i="9" s="1"/>
  <c r="K62" i="6"/>
  <c r="L62" i="6"/>
  <c r="M62" i="6"/>
  <c r="AH62" i="9" s="1"/>
  <c r="N62" i="6"/>
  <c r="AI62" i="9" s="1"/>
  <c r="O62" i="6"/>
  <c r="P62" i="6"/>
  <c r="Q62" i="6"/>
  <c r="AL62" i="9" s="1"/>
  <c r="R62" i="6"/>
  <c r="AM62" i="9" s="1"/>
  <c r="S62" i="6"/>
  <c r="A63" i="6"/>
  <c r="B63" i="6"/>
  <c r="W63" i="9" s="1"/>
  <c r="C63" i="6"/>
  <c r="X63" i="9" s="1"/>
  <c r="D63" i="6"/>
  <c r="E63" i="6"/>
  <c r="Z63" i="9" s="1"/>
  <c r="F63" i="6"/>
  <c r="AA63" i="9" s="1"/>
  <c r="G63" i="6"/>
  <c r="AB63" i="9" s="1"/>
  <c r="H63" i="6"/>
  <c r="I63" i="6"/>
  <c r="AD63" i="9" s="1"/>
  <c r="J63" i="6"/>
  <c r="AE63" i="9" s="1"/>
  <c r="K63" i="6"/>
  <c r="AF63" i="9" s="1"/>
  <c r="L63" i="6"/>
  <c r="M63" i="6"/>
  <c r="AH63" i="9" s="1"/>
  <c r="N63" i="6"/>
  <c r="AI63" i="9" s="1"/>
  <c r="O63" i="6"/>
  <c r="AJ63" i="9" s="1"/>
  <c r="P63" i="6"/>
  <c r="Q63" i="6"/>
  <c r="AL63" i="9" s="1"/>
  <c r="R63" i="6"/>
  <c r="AM63" i="9" s="1"/>
  <c r="S63" i="6"/>
  <c r="AN63" i="9" s="1"/>
  <c r="A64" i="6"/>
  <c r="B64" i="6"/>
  <c r="W64" i="9" s="1"/>
  <c r="C64" i="6"/>
  <c r="X64" i="9" s="1"/>
  <c r="D64" i="6"/>
  <c r="Y64" i="9" s="1"/>
  <c r="E64" i="6"/>
  <c r="Z64" i="9" s="1"/>
  <c r="F64" i="6"/>
  <c r="AA64" i="9" s="1"/>
  <c r="G64" i="6"/>
  <c r="AB64" i="9" s="1"/>
  <c r="H64" i="6"/>
  <c r="AC64" i="9" s="1"/>
  <c r="I64" i="6"/>
  <c r="AD64" i="9" s="1"/>
  <c r="J64" i="6"/>
  <c r="AE64" i="9" s="1"/>
  <c r="K64" i="6"/>
  <c r="AF64" i="9" s="1"/>
  <c r="L64" i="6"/>
  <c r="AG64" i="9" s="1"/>
  <c r="M64" i="6"/>
  <c r="AH64" i="9" s="1"/>
  <c r="N64" i="6"/>
  <c r="AI64" i="9" s="1"/>
  <c r="O64" i="6"/>
  <c r="AJ64" i="9" s="1"/>
  <c r="P64" i="6"/>
  <c r="AK64" i="9" s="1"/>
  <c r="Q64" i="6"/>
  <c r="AL64" i="9" s="1"/>
  <c r="R64" i="6"/>
  <c r="AM64" i="9" s="1"/>
  <c r="S64" i="6"/>
  <c r="AN64" i="9" s="1"/>
  <c r="A65" i="6"/>
  <c r="B65" i="6"/>
  <c r="C65" i="6"/>
  <c r="D65" i="6"/>
  <c r="E65" i="6"/>
  <c r="Z65" i="9" s="1"/>
  <c r="F65" i="6"/>
  <c r="G65" i="6"/>
  <c r="H65" i="6"/>
  <c r="I65" i="6"/>
  <c r="AD65" i="9" s="1"/>
  <c r="J65" i="6"/>
  <c r="K65" i="6"/>
  <c r="L65" i="6"/>
  <c r="M65" i="6"/>
  <c r="AH65" i="9" s="1"/>
  <c r="N65" i="6"/>
  <c r="O65" i="6"/>
  <c r="P65" i="6"/>
  <c r="Q65" i="6"/>
  <c r="AL65" i="9" s="1"/>
  <c r="R65" i="6"/>
  <c r="S65" i="6"/>
  <c r="A66" i="6"/>
  <c r="B66" i="6"/>
  <c r="W66" i="9" s="1"/>
  <c r="C66" i="6"/>
  <c r="D66" i="6"/>
  <c r="E66" i="6"/>
  <c r="Z66" i="9" s="1"/>
  <c r="F66" i="6"/>
  <c r="AA66" i="9" s="1"/>
  <c r="G66" i="6"/>
  <c r="H66" i="6"/>
  <c r="I66" i="6"/>
  <c r="AD66" i="9" s="1"/>
  <c r="J66" i="6"/>
  <c r="AE66" i="9" s="1"/>
  <c r="K66" i="6"/>
  <c r="L66" i="6"/>
  <c r="M66" i="6"/>
  <c r="AH66" i="9" s="1"/>
  <c r="N66" i="6"/>
  <c r="AI66" i="9" s="1"/>
  <c r="O66" i="6"/>
  <c r="P66" i="6"/>
  <c r="Q66" i="6"/>
  <c r="AL66" i="9" s="1"/>
  <c r="R66" i="6"/>
  <c r="AM66" i="9" s="1"/>
  <c r="S66" i="6"/>
  <c r="A67" i="6"/>
  <c r="B67" i="6"/>
  <c r="W67" i="9" s="1"/>
  <c r="C67" i="6"/>
  <c r="X67" i="9" s="1"/>
  <c r="D67" i="6"/>
  <c r="E67" i="6"/>
  <c r="Z67" i="9" s="1"/>
  <c r="F67" i="6"/>
  <c r="AA67" i="9" s="1"/>
  <c r="G67" i="6"/>
  <c r="AB67" i="9" s="1"/>
  <c r="H67" i="6"/>
  <c r="I67" i="6"/>
  <c r="AD67" i="9" s="1"/>
  <c r="J67" i="6"/>
  <c r="AE67" i="9" s="1"/>
  <c r="K67" i="6"/>
  <c r="AF67" i="9" s="1"/>
  <c r="L67" i="6"/>
  <c r="M67" i="6"/>
  <c r="AH67" i="9" s="1"/>
  <c r="N67" i="6"/>
  <c r="AI67" i="9" s="1"/>
  <c r="O67" i="6"/>
  <c r="AJ67" i="9" s="1"/>
  <c r="P67" i="6"/>
  <c r="Q67" i="6"/>
  <c r="AL67" i="9" s="1"/>
  <c r="R67" i="6"/>
  <c r="AM67" i="9" s="1"/>
  <c r="S67" i="6"/>
  <c r="AN67" i="9" s="1"/>
  <c r="A68" i="6"/>
  <c r="B68" i="6"/>
  <c r="W68" i="9" s="1"/>
  <c r="C68" i="6"/>
  <c r="X68" i="9" s="1"/>
  <c r="D68" i="6"/>
  <c r="Y68" i="9" s="1"/>
  <c r="E68" i="6"/>
  <c r="Z68" i="9" s="1"/>
  <c r="F68" i="6"/>
  <c r="AA68" i="9" s="1"/>
  <c r="G68" i="6"/>
  <c r="AB68" i="9" s="1"/>
  <c r="H68" i="6"/>
  <c r="AC68" i="9" s="1"/>
  <c r="I68" i="6"/>
  <c r="AD68" i="9" s="1"/>
  <c r="J68" i="6"/>
  <c r="AE68" i="9" s="1"/>
  <c r="K68" i="6"/>
  <c r="AF68" i="9" s="1"/>
  <c r="L68" i="6"/>
  <c r="AG68" i="9" s="1"/>
  <c r="M68" i="6"/>
  <c r="AH68" i="9" s="1"/>
  <c r="N68" i="6"/>
  <c r="AI68" i="9" s="1"/>
  <c r="O68" i="6"/>
  <c r="AJ68" i="9" s="1"/>
  <c r="P68" i="6"/>
  <c r="AK68" i="9" s="1"/>
  <c r="Q68" i="6"/>
  <c r="AL68" i="9" s="1"/>
  <c r="R68" i="6"/>
  <c r="AM68" i="9" s="1"/>
  <c r="S68" i="6"/>
  <c r="AN68" i="9" s="1"/>
  <c r="A69" i="6"/>
  <c r="B69" i="6"/>
  <c r="C69" i="6"/>
  <c r="D69" i="6"/>
  <c r="E69" i="6"/>
  <c r="Z69" i="9" s="1"/>
  <c r="F69" i="6"/>
  <c r="G69" i="6"/>
  <c r="H69" i="6"/>
  <c r="I69" i="6"/>
  <c r="AD69" i="9" s="1"/>
  <c r="J69" i="6"/>
  <c r="K69" i="6"/>
  <c r="L69" i="6"/>
  <c r="M69" i="6"/>
  <c r="AH69" i="9" s="1"/>
  <c r="N69" i="6"/>
  <c r="O69" i="6"/>
  <c r="P69" i="6"/>
  <c r="Q69" i="6"/>
  <c r="AL69" i="9" s="1"/>
  <c r="R69" i="6"/>
  <c r="S69" i="6"/>
  <c r="A70" i="6"/>
  <c r="B70" i="6"/>
  <c r="W70" i="9" s="1"/>
  <c r="C70" i="6"/>
  <c r="D70" i="6"/>
  <c r="E70" i="6"/>
  <c r="Z70" i="9" s="1"/>
  <c r="F70" i="6"/>
  <c r="AA70" i="9" s="1"/>
  <c r="G70" i="6"/>
  <c r="H70" i="6"/>
  <c r="I70" i="6"/>
  <c r="AD70" i="9" s="1"/>
  <c r="J70" i="6"/>
  <c r="AE70" i="9" s="1"/>
  <c r="K70" i="6"/>
  <c r="L70" i="6"/>
  <c r="M70" i="6"/>
  <c r="AH70" i="9" s="1"/>
  <c r="N70" i="6"/>
  <c r="AI70" i="9" s="1"/>
  <c r="O70" i="6"/>
  <c r="P70" i="6"/>
  <c r="Q70" i="6"/>
  <c r="AL70" i="9" s="1"/>
  <c r="R70" i="6"/>
  <c r="AM70" i="9" s="1"/>
  <c r="S70" i="6"/>
  <c r="A71" i="6"/>
  <c r="B71" i="6"/>
  <c r="W71" i="9" s="1"/>
  <c r="C71" i="6"/>
  <c r="X71" i="9" s="1"/>
  <c r="D71" i="6"/>
  <c r="E71" i="6"/>
  <c r="Z71" i="9" s="1"/>
  <c r="F71" i="6"/>
  <c r="AA71" i="9" s="1"/>
  <c r="G71" i="6"/>
  <c r="AB71" i="9" s="1"/>
  <c r="H71" i="6"/>
  <c r="I71" i="6"/>
  <c r="AD71" i="9" s="1"/>
  <c r="J71" i="6"/>
  <c r="AE71" i="9" s="1"/>
  <c r="K71" i="6"/>
  <c r="AF71" i="9" s="1"/>
  <c r="L71" i="6"/>
  <c r="M71" i="6"/>
  <c r="AH71" i="9" s="1"/>
  <c r="N71" i="6"/>
  <c r="AI71" i="9" s="1"/>
  <c r="O71" i="6"/>
  <c r="AJ71" i="9" s="1"/>
  <c r="P71" i="6"/>
  <c r="Q71" i="6"/>
  <c r="AL71" i="9" s="1"/>
  <c r="R71" i="6"/>
  <c r="AM71" i="9" s="1"/>
  <c r="S71" i="6"/>
  <c r="AN71" i="9" s="1"/>
  <c r="A72" i="6"/>
  <c r="B72" i="6"/>
  <c r="W72" i="9" s="1"/>
  <c r="C72" i="6"/>
  <c r="X72" i="9" s="1"/>
  <c r="D72" i="6"/>
  <c r="Y72" i="9" s="1"/>
  <c r="E72" i="6"/>
  <c r="Z72" i="9" s="1"/>
  <c r="F72" i="6"/>
  <c r="AA72" i="9" s="1"/>
  <c r="G72" i="6"/>
  <c r="AB72" i="9" s="1"/>
  <c r="H72" i="6"/>
  <c r="AC72" i="9" s="1"/>
  <c r="I72" i="6"/>
  <c r="AD72" i="9" s="1"/>
  <c r="J72" i="6"/>
  <c r="AE72" i="9" s="1"/>
  <c r="K72" i="6"/>
  <c r="AF72" i="9" s="1"/>
  <c r="L72" i="6"/>
  <c r="AG72" i="9" s="1"/>
  <c r="M72" i="6"/>
  <c r="AH72" i="9" s="1"/>
  <c r="N72" i="6"/>
  <c r="AI72" i="9" s="1"/>
  <c r="O72" i="6"/>
  <c r="AJ72" i="9" s="1"/>
  <c r="P72" i="6"/>
  <c r="AK72" i="9" s="1"/>
  <c r="Q72" i="6"/>
  <c r="AL72" i="9" s="1"/>
  <c r="R72" i="6"/>
  <c r="AM72" i="9" s="1"/>
  <c r="S72" i="6"/>
  <c r="AN72" i="9" s="1"/>
  <c r="A73" i="6"/>
  <c r="B73" i="6"/>
  <c r="C73" i="6"/>
  <c r="D73" i="6"/>
  <c r="E73" i="6"/>
  <c r="Z73" i="9" s="1"/>
  <c r="F73" i="6"/>
  <c r="G73" i="6"/>
  <c r="H73" i="6"/>
  <c r="I73" i="6"/>
  <c r="AD73" i="9" s="1"/>
  <c r="J73" i="6"/>
  <c r="K73" i="6"/>
  <c r="L73" i="6"/>
  <c r="M73" i="6"/>
  <c r="AH73" i="9" s="1"/>
  <c r="N73" i="6"/>
  <c r="O73" i="6"/>
  <c r="P73" i="6"/>
  <c r="Q73" i="6"/>
  <c r="AL73" i="9" s="1"/>
  <c r="R73" i="6"/>
  <c r="S73" i="6"/>
  <c r="A74" i="6"/>
  <c r="B74" i="6"/>
  <c r="W74" i="9" s="1"/>
  <c r="C74" i="6"/>
  <c r="D74" i="6"/>
  <c r="E74" i="6"/>
  <c r="Z74" i="9" s="1"/>
  <c r="F74" i="6"/>
  <c r="AA74" i="9" s="1"/>
  <c r="G74" i="6"/>
  <c r="H74" i="6"/>
  <c r="I74" i="6"/>
  <c r="AD74" i="9" s="1"/>
  <c r="J74" i="6"/>
  <c r="AE74" i="9" s="1"/>
  <c r="K74" i="6"/>
  <c r="L74" i="6"/>
  <c r="M74" i="6"/>
  <c r="AH74" i="9" s="1"/>
  <c r="N74" i="6"/>
  <c r="AI74" i="9" s="1"/>
  <c r="O74" i="6"/>
  <c r="P74" i="6"/>
  <c r="Q74" i="6"/>
  <c r="AL74" i="9" s="1"/>
  <c r="R74" i="6"/>
  <c r="AM74" i="9" s="1"/>
  <c r="S74" i="6"/>
  <c r="A75" i="6"/>
  <c r="B75" i="6"/>
  <c r="W75" i="9" s="1"/>
  <c r="C75" i="6"/>
  <c r="X75" i="9" s="1"/>
  <c r="D75" i="6"/>
  <c r="E75" i="6"/>
  <c r="Z75" i="9" s="1"/>
  <c r="F75" i="6"/>
  <c r="AA75" i="9" s="1"/>
  <c r="G75" i="6"/>
  <c r="AB75" i="9" s="1"/>
  <c r="H75" i="6"/>
  <c r="I75" i="6"/>
  <c r="AD75" i="9" s="1"/>
  <c r="J75" i="6"/>
  <c r="AE75" i="9" s="1"/>
  <c r="K75" i="6"/>
  <c r="AF75" i="9" s="1"/>
  <c r="L75" i="6"/>
  <c r="M75" i="6"/>
  <c r="AH75" i="9" s="1"/>
  <c r="N75" i="6"/>
  <c r="AI75" i="9" s="1"/>
  <c r="O75" i="6"/>
  <c r="AJ75" i="9" s="1"/>
  <c r="P75" i="6"/>
  <c r="Q75" i="6"/>
  <c r="AL75" i="9" s="1"/>
  <c r="R75" i="6"/>
  <c r="AM75" i="9" s="1"/>
  <c r="S75" i="6"/>
  <c r="AN75" i="9" s="1"/>
  <c r="A76" i="6"/>
  <c r="B76" i="6"/>
  <c r="W76" i="9" s="1"/>
  <c r="C76" i="6"/>
  <c r="X76" i="9" s="1"/>
  <c r="D76" i="6"/>
  <c r="Y76" i="9" s="1"/>
  <c r="E76" i="6"/>
  <c r="Z76" i="9" s="1"/>
  <c r="F76" i="6"/>
  <c r="AA76" i="9" s="1"/>
  <c r="G76" i="6"/>
  <c r="AB76" i="9" s="1"/>
  <c r="H76" i="6"/>
  <c r="AC76" i="9" s="1"/>
  <c r="I76" i="6"/>
  <c r="AD76" i="9" s="1"/>
  <c r="J76" i="6"/>
  <c r="AE76" i="9" s="1"/>
  <c r="K76" i="6"/>
  <c r="AF76" i="9" s="1"/>
  <c r="L76" i="6"/>
  <c r="AG76" i="9" s="1"/>
  <c r="M76" i="6"/>
  <c r="AH76" i="9" s="1"/>
  <c r="N76" i="6"/>
  <c r="AI76" i="9" s="1"/>
  <c r="O76" i="6"/>
  <c r="AJ76" i="9" s="1"/>
  <c r="P76" i="6"/>
  <c r="AK76" i="9" s="1"/>
  <c r="Q76" i="6"/>
  <c r="AL76" i="9" s="1"/>
  <c r="R76" i="6"/>
  <c r="AM76" i="9" s="1"/>
  <c r="S76" i="6"/>
  <c r="AN76" i="9" s="1"/>
  <c r="A77" i="6"/>
  <c r="B77" i="6"/>
  <c r="C77" i="6"/>
  <c r="D77" i="6"/>
  <c r="E77" i="6"/>
  <c r="Z77" i="9" s="1"/>
  <c r="F77" i="6"/>
  <c r="G77" i="6"/>
  <c r="H77" i="6"/>
  <c r="I77" i="6"/>
  <c r="AD77" i="9" s="1"/>
  <c r="J77" i="6"/>
  <c r="K77" i="6"/>
  <c r="L77" i="6"/>
  <c r="M77" i="6"/>
  <c r="AH77" i="9" s="1"/>
  <c r="N77" i="6"/>
  <c r="O77" i="6"/>
  <c r="P77" i="6"/>
  <c r="Q77" i="6"/>
  <c r="AL77" i="9" s="1"/>
  <c r="R77" i="6"/>
  <c r="S77" i="6"/>
  <c r="A78" i="6"/>
  <c r="B78" i="6"/>
  <c r="W78" i="9" s="1"/>
  <c r="C78" i="6"/>
  <c r="D78" i="6"/>
  <c r="E78" i="6"/>
  <c r="Z78" i="9" s="1"/>
  <c r="F78" i="6"/>
  <c r="AA78" i="9" s="1"/>
  <c r="G78" i="6"/>
  <c r="H78" i="6"/>
  <c r="I78" i="6"/>
  <c r="AD78" i="9" s="1"/>
  <c r="J78" i="6"/>
  <c r="AE78" i="9" s="1"/>
  <c r="K78" i="6"/>
  <c r="L78" i="6"/>
  <c r="M78" i="6"/>
  <c r="AH78" i="9" s="1"/>
  <c r="N78" i="6"/>
  <c r="AI78" i="9" s="1"/>
  <c r="O78" i="6"/>
  <c r="P78" i="6"/>
  <c r="Q78" i="6"/>
  <c r="AL78" i="9" s="1"/>
  <c r="R78" i="6"/>
  <c r="AM78" i="9" s="1"/>
  <c r="S78" i="6"/>
  <c r="A79" i="6"/>
  <c r="B79" i="6"/>
  <c r="W79" i="9" s="1"/>
  <c r="C79" i="6"/>
  <c r="X79" i="9" s="1"/>
  <c r="D79" i="6"/>
  <c r="E79" i="6"/>
  <c r="Z79" i="9" s="1"/>
  <c r="F79" i="6"/>
  <c r="AA79" i="9" s="1"/>
  <c r="G79" i="6"/>
  <c r="AB79" i="9" s="1"/>
  <c r="H79" i="6"/>
  <c r="I79" i="6"/>
  <c r="AD79" i="9" s="1"/>
  <c r="J79" i="6"/>
  <c r="AE79" i="9" s="1"/>
  <c r="K79" i="6"/>
  <c r="AF79" i="9" s="1"/>
  <c r="L79" i="6"/>
  <c r="M79" i="6"/>
  <c r="AH79" i="9" s="1"/>
  <c r="N79" i="6"/>
  <c r="AI79" i="9" s="1"/>
  <c r="O79" i="6"/>
  <c r="AJ79" i="9" s="1"/>
  <c r="P79" i="6"/>
  <c r="Q79" i="6"/>
  <c r="AL79" i="9" s="1"/>
  <c r="R79" i="6"/>
  <c r="AM79" i="9" s="1"/>
  <c r="S79" i="6"/>
  <c r="AN79" i="9" s="1"/>
  <c r="A80" i="6"/>
  <c r="B80" i="6"/>
  <c r="W80" i="9" s="1"/>
  <c r="C80" i="6"/>
  <c r="X80" i="9" s="1"/>
  <c r="D80" i="6"/>
  <c r="Y80" i="9" s="1"/>
  <c r="E80" i="6"/>
  <c r="Z80" i="9" s="1"/>
  <c r="F80" i="6"/>
  <c r="AA80" i="9" s="1"/>
  <c r="G80" i="6"/>
  <c r="AB80" i="9" s="1"/>
  <c r="H80" i="6"/>
  <c r="AC80" i="9" s="1"/>
  <c r="I80" i="6"/>
  <c r="AD80" i="9" s="1"/>
  <c r="J80" i="6"/>
  <c r="AE80" i="9" s="1"/>
  <c r="K80" i="6"/>
  <c r="AF80" i="9" s="1"/>
  <c r="L80" i="6"/>
  <c r="AG80" i="9" s="1"/>
  <c r="M80" i="6"/>
  <c r="AH80" i="9" s="1"/>
  <c r="N80" i="6"/>
  <c r="AI80" i="9" s="1"/>
  <c r="O80" i="6"/>
  <c r="AJ80" i="9" s="1"/>
  <c r="P80" i="6"/>
  <c r="AK80" i="9" s="1"/>
  <c r="Q80" i="6"/>
  <c r="AL80" i="9" s="1"/>
  <c r="R80" i="6"/>
  <c r="AM80" i="9" s="1"/>
  <c r="S80" i="6"/>
  <c r="AN80" i="9" s="1"/>
  <c r="A81" i="6"/>
  <c r="B81" i="6"/>
  <c r="C81" i="6"/>
  <c r="D81" i="6"/>
  <c r="E81" i="6"/>
  <c r="Z81" i="9" s="1"/>
  <c r="F81" i="6"/>
  <c r="G81" i="6"/>
  <c r="H81" i="6"/>
  <c r="I81" i="6"/>
  <c r="AD81" i="9" s="1"/>
  <c r="J81" i="6"/>
  <c r="K81" i="6"/>
  <c r="L81" i="6"/>
  <c r="M81" i="6"/>
  <c r="AH81" i="9" s="1"/>
  <c r="N81" i="6"/>
  <c r="O81" i="6"/>
  <c r="P81" i="6"/>
  <c r="Q81" i="6"/>
  <c r="AL81" i="9" s="1"/>
  <c r="R81" i="6"/>
  <c r="S81" i="6"/>
  <c r="A82" i="6"/>
  <c r="B82" i="6"/>
  <c r="W82" i="9" s="1"/>
  <c r="C82" i="6"/>
  <c r="D82" i="6"/>
  <c r="E82" i="6"/>
  <c r="Z82" i="9" s="1"/>
  <c r="F82" i="6"/>
  <c r="AA82" i="9" s="1"/>
  <c r="G82" i="6"/>
  <c r="H82" i="6"/>
  <c r="I82" i="6"/>
  <c r="AD82" i="9" s="1"/>
  <c r="J82" i="6"/>
  <c r="AE82" i="9" s="1"/>
  <c r="K82" i="6"/>
  <c r="L82" i="6"/>
  <c r="M82" i="6"/>
  <c r="AH82" i="9" s="1"/>
  <c r="N82" i="6"/>
  <c r="AI82" i="9" s="1"/>
  <c r="O82" i="6"/>
  <c r="P82" i="6"/>
  <c r="Q82" i="6"/>
  <c r="AL82" i="9" s="1"/>
  <c r="R82" i="6"/>
  <c r="AM82" i="9" s="1"/>
  <c r="S82" i="6"/>
  <c r="A83" i="6"/>
  <c r="B83" i="6"/>
  <c r="W83" i="9" s="1"/>
  <c r="C83" i="6"/>
  <c r="X83" i="9" s="1"/>
  <c r="D83" i="6"/>
  <c r="E83" i="6"/>
  <c r="Z83" i="9" s="1"/>
  <c r="F83" i="6"/>
  <c r="AA83" i="9" s="1"/>
  <c r="G83" i="6"/>
  <c r="AB83" i="9" s="1"/>
  <c r="H83" i="6"/>
  <c r="I83" i="6"/>
  <c r="AD83" i="9" s="1"/>
  <c r="J83" i="6"/>
  <c r="AE83" i="9" s="1"/>
  <c r="K83" i="6"/>
  <c r="AF83" i="9" s="1"/>
  <c r="L83" i="6"/>
  <c r="M83" i="6"/>
  <c r="AH83" i="9" s="1"/>
  <c r="N83" i="6"/>
  <c r="AI83" i="9" s="1"/>
  <c r="O83" i="6"/>
  <c r="AJ83" i="9" s="1"/>
  <c r="P83" i="6"/>
  <c r="Q83" i="6"/>
  <c r="AL83" i="9" s="1"/>
  <c r="R83" i="6"/>
  <c r="AM83" i="9" s="1"/>
  <c r="S83" i="6"/>
  <c r="AN83" i="9" s="1"/>
  <c r="A84" i="6"/>
  <c r="B84" i="6"/>
  <c r="W84" i="9" s="1"/>
  <c r="C84" i="6"/>
  <c r="X84" i="9" s="1"/>
  <c r="D84" i="6"/>
  <c r="Y84" i="9" s="1"/>
  <c r="E84" i="6"/>
  <c r="Z84" i="9" s="1"/>
  <c r="F84" i="6"/>
  <c r="AA84" i="9" s="1"/>
  <c r="G84" i="6"/>
  <c r="AB84" i="9" s="1"/>
  <c r="H84" i="6"/>
  <c r="AC84" i="9" s="1"/>
  <c r="I84" i="6"/>
  <c r="AD84" i="9" s="1"/>
  <c r="J84" i="6"/>
  <c r="AE84" i="9" s="1"/>
  <c r="K84" i="6"/>
  <c r="AF84" i="9" s="1"/>
  <c r="L84" i="6"/>
  <c r="AG84" i="9" s="1"/>
  <c r="M84" i="6"/>
  <c r="AH84" i="9" s="1"/>
  <c r="N84" i="6"/>
  <c r="AI84" i="9" s="1"/>
  <c r="O84" i="6"/>
  <c r="AJ84" i="9" s="1"/>
  <c r="P84" i="6"/>
  <c r="AK84" i="9" s="1"/>
  <c r="Q84" i="6"/>
  <c r="AL84" i="9" s="1"/>
  <c r="R84" i="6"/>
  <c r="AM84" i="9" s="1"/>
  <c r="S84" i="6"/>
  <c r="AN84" i="9" s="1"/>
  <c r="A85" i="6"/>
  <c r="B85" i="6"/>
  <c r="C85" i="6"/>
  <c r="D85" i="6"/>
  <c r="E85" i="6"/>
  <c r="Z85" i="9" s="1"/>
  <c r="F85" i="6"/>
  <c r="G85" i="6"/>
  <c r="H85" i="6"/>
  <c r="I85" i="6"/>
  <c r="AD85" i="9" s="1"/>
  <c r="J85" i="6"/>
  <c r="K85" i="6"/>
  <c r="L85" i="6"/>
  <c r="M85" i="6"/>
  <c r="AH85" i="9" s="1"/>
  <c r="N85" i="6"/>
  <c r="O85" i="6"/>
  <c r="P85" i="6"/>
  <c r="Q85" i="6"/>
  <c r="AL85" i="9" s="1"/>
  <c r="R85" i="6"/>
  <c r="S85" i="6"/>
  <c r="A86" i="6"/>
  <c r="B86" i="6"/>
  <c r="W86" i="9" s="1"/>
  <c r="C86" i="6"/>
  <c r="D86" i="6"/>
  <c r="E86" i="6"/>
  <c r="Z86" i="9" s="1"/>
  <c r="F86" i="6"/>
  <c r="AA86" i="9" s="1"/>
  <c r="G86" i="6"/>
  <c r="H86" i="6"/>
  <c r="I86" i="6"/>
  <c r="AD86" i="9" s="1"/>
  <c r="J86" i="6"/>
  <c r="AE86" i="9" s="1"/>
  <c r="K86" i="6"/>
  <c r="L86" i="6"/>
  <c r="M86" i="6"/>
  <c r="AH86" i="9" s="1"/>
  <c r="N86" i="6"/>
  <c r="AI86" i="9" s="1"/>
  <c r="O86" i="6"/>
  <c r="P86" i="6"/>
  <c r="Q86" i="6"/>
  <c r="AL86" i="9" s="1"/>
  <c r="R86" i="6"/>
  <c r="AM86" i="9" s="1"/>
  <c r="S86" i="6"/>
  <c r="A87" i="6"/>
  <c r="B87" i="6"/>
  <c r="W87" i="9" s="1"/>
  <c r="C87" i="6"/>
  <c r="X87" i="9" s="1"/>
  <c r="D87" i="6"/>
  <c r="E87" i="6"/>
  <c r="Z87" i="9" s="1"/>
  <c r="F87" i="6"/>
  <c r="AA87" i="9" s="1"/>
  <c r="G87" i="6"/>
  <c r="AB87" i="9" s="1"/>
  <c r="H87" i="6"/>
  <c r="I87" i="6"/>
  <c r="AD87" i="9" s="1"/>
  <c r="J87" i="6"/>
  <c r="AE87" i="9" s="1"/>
  <c r="K87" i="6"/>
  <c r="AF87" i="9" s="1"/>
  <c r="L87" i="6"/>
  <c r="M87" i="6"/>
  <c r="AH87" i="9" s="1"/>
  <c r="N87" i="6"/>
  <c r="AI87" i="9" s="1"/>
  <c r="O87" i="6"/>
  <c r="AJ87" i="9" s="1"/>
  <c r="P87" i="6"/>
  <c r="Q87" i="6"/>
  <c r="AL87" i="9" s="1"/>
  <c r="R87" i="6"/>
  <c r="AM87" i="9" s="1"/>
  <c r="S87" i="6"/>
  <c r="AN87" i="9" s="1"/>
  <c r="A88" i="6"/>
  <c r="B88" i="6"/>
  <c r="W88" i="9" s="1"/>
  <c r="C88" i="6"/>
  <c r="X88" i="9" s="1"/>
  <c r="D88" i="6"/>
  <c r="Y88" i="9" s="1"/>
  <c r="E88" i="6"/>
  <c r="Z88" i="9" s="1"/>
  <c r="F88" i="6"/>
  <c r="AA88" i="9" s="1"/>
  <c r="G88" i="6"/>
  <c r="AB88" i="9" s="1"/>
  <c r="H88" i="6"/>
  <c r="AC88" i="9" s="1"/>
  <c r="I88" i="6"/>
  <c r="AD88" i="9" s="1"/>
  <c r="J88" i="6"/>
  <c r="AE88" i="9" s="1"/>
  <c r="K88" i="6"/>
  <c r="AF88" i="9" s="1"/>
  <c r="L88" i="6"/>
  <c r="AG88" i="9" s="1"/>
  <c r="M88" i="6"/>
  <c r="AH88" i="9" s="1"/>
  <c r="N88" i="6"/>
  <c r="AI88" i="9" s="1"/>
  <c r="O88" i="6"/>
  <c r="AJ88" i="9" s="1"/>
  <c r="P88" i="6"/>
  <c r="AK88" i="9" s="1"/>
  <c r="Q88" i="6"/>
  <c r="AL88" i="9" s="1"/>
  <c r="R88" i="6"/>
  <c r="AM88" i="9" s="1"/>
  <c r="S88" i="6"/>
  <c r="AN88" i="9" s="1"/>
  <c r="A89" i="6"/>
  <c r="B89" i="6"/>
  <c r="C89" i="6"/>
  <c r="D89" i="6"/>
  <c r="E89" i="6"/>
  <c r="Z89" i="9" s="1"/>
  <c r="F89" i="6"/>
  <c r="G89" i="6"/>
  <c r="H89" i="6"/>
  <c r="I89" i="6"/>
  <c r="AD89" i="9" s="1"/>
  <c r="J89" i="6"/>
  <c r="K89" i="6"/>
  <c r="L89" i="6"/>
  <c r="M89" i="6"/>
  <c r="AH89" i="9" s="1"/>
  <c r="N89" i="6"/>
  <c r="O89" i="6"/>
  <c r="P89" i="6"/>
  <c r="Q89" i="6"/>
  <c r="AL89" i="9" s="1"/>
  <c r="R89" i="6"/>
  <c r="S89" i="6"/>
  <c r="A90" i="6"/>
  <c r="B90" i="6"/>
  <c r="W90" i="9" s="1"/>
  <c r="C90" i="6"/>
  <c r="D90" i="6"/>
  <c r="E90" i="6"/>
  <c r="Z90" i="9" s="1"/>
  <c r="F90" i="6"/>
  <c r="AA90" i="9" s="1"/>
  <c r="G90" i="6"/>
  <c r="H90" i="6"/>
  <c r="I90" i="6"/>
  <c r="AD90" i="9" s="1"/>
  <c r="J90" i="6"/>
  <c r="AE90" i="9" s="1"/>
  <c r="K90" i="6"/>
  <c r="L90" i="6"/>
  <c r="M90" i="6"/>
  <c r="AH90" i="9" s="1"/>
  <c r="N90" i="6"/>
  <c r="AI90" i="9" s="1"/>
  <c r="O90" i="6"/>
  <c r="P90" i="6"/>
  <c r="Q90" i="6"/>
  <c r="AL90" i="9" s="1"/>
  <c r="R90" i="6"/>
  <c r="AM90" i="9" s="1"/>
  <c r="S90" i="6"/>
  <c r="A91" i="6"/>
  <c r="B91" i="6"/>
  <c r="W91" i="9" s="1"/>
  <c r="C91" i="6"/>
  <c r="X91" i="9" s="1"/>
  <c r="D91" i="6"/>
  <c r="E91" i="6"/>
  <c r="Z91" i="9" s="1"/>
  <c r="F91" i="6"/>
  <c r="AA91" i="9" s="1"/>
  <c r="G91" i="6"/>
  <c r="AB91" i="9" s="1"/>
  <c r="H91" i="6"/>
  <c r="I91" i="6"/>
  <c r="AD91" i="9" s="1"/>
  <c r="J91" i="6"/>
  <c r="AE91" i="9" s="1"/>
  <c r="K91" i="6"/>
  <c r="AF91" i="9" s="1"/>
  <c r="L91" i="6"/>
  <c r="M91" i="6"/>
  <c r="AH91" i="9" s="1"/>
  <c r="N91" i="6"/>
  <c r="AI91" i="9" s="1"/>
  <c r="O91" i="6"/>
  <c r="AJ91" i="9" s="1"/>
  <c r="P91" i="6"/>
  <c r="Q91" i="6"/>
  <c r="AL91" i="9" s="1"/>
  <c r="R91" i="6"/>
  <c r="AM91" i="9" s="1"/>
  <c r="S91" i="6"/>
  <c r="AN91" i="9" s="1"/>
  <c r="A92" i="6"/>
  <c r="B92" i="6"/>
  <c r="W92" i="9" s="1"/>
  <c r="C92" i="6"/>
  <c r="X92" i="9" s="1"/>
  <c r="D92" i="6"/>
  <c r="Y92" i="9" s="1"/>
  <c r="E92" i="6"/>
  <c r="Z92" i="9" s="1"/>
  <c r="F92" i="6"/>
  <c r="AA92" i="9" s="1"/>
  <c r="G92" i="6"/>
  <c r="AB92" i="9" s="1"/>
  <c r="H92" i="6"/>
  <c r="AC92" i="9" s="1"/>
  <c r="I92" i="6"/>
  <c r="AD92" i="9" s="1"/>
  <c r="J92" i="6"/>
  <c r="AE92" i="9" s="1"/>
  <c r="K92" i="6"/>
  <c r="AF92" i="9" s="1"/>
  <c r="L92" i="6"/>
  <c r="AG92" i="9" s="1"/>
  <c r="M92" i="6"/>
  <c r="AH92" i="9" s="1"/>
  <c r="N92" i="6"/>
  <c r="AI92" i="9" s="1"/>
  <c r="O92" i="6"/>
  <c r="AJ92" i="9" s="1"/>
  <c r="P92" i="6"/>
  <c r="AK92" i="9" s="1"/>
  <c r="Q92" i="6"/>
  <c r="AL92" i="9" s="1"/>
  <c r="R92" i="6"/>
  <c r="AM92" i="9" s="1"/>
  <c r="S92" i="6"/>
  <c r="AN92" i="9" s="1"/>
  <c r="A93" i="6"/>
  <c r="B93" i="6"/>
  <c r="C93" i="6"/>
  <c r="D93" i="6"/>
  <c r="E93" i="6"/>
  <c r="Z93" i="9" s="1"/>
  <c r="F93" i="6"/>
  <c r="G93" i="6"/>
  <c r="H93" i="6"/>
  <c r="I93" i="6"/>
  <c r="AD93" i="9" s="1"/>
  <c r="J93" i="6"/>
  <c r="K93" i="6"/>
  <c r="L93" i="6"/>
  <c r="M93" i="6"/>
  <c r="AH93" i="9" s="1"/>
  <c r="N93" i="6"/>
  <c r="O93" i="6"/>
  <c r="P93" i="6"/>
  <c r="Q93" i="6"/>
  <c r="AL93" i="9" s="1"/>
  <c r="R93" i="6"/>
  <c r="S93" i="6"/>
  <c r="A94" i="6"/>
  <c r="B94" i="6"/>
  <c r="W94" i="9" s="1"/>
  <c r="C94" i="6"/>
  <c r="D94" i="6"/>
  <c r="E94" i="6"/>
  <c r="Z94" i="9" s="1"/>
  <c r="F94" i="6"/>
  <c r="AA94" i="9" s="1"/>
  <c r="G94" i="6"/>
  <c r="H94" i="6"/>
  <c r="I94" i="6"/>
  <c r="AD94" i="9" s="1"/>
  <c r="J94" i="6"/>
  <c r="AE94" i="9" s="1"/>
  <c r="K94" i="6"/>
  <c r="L94" i="6"/>
  <c r="M94" i="6"/>
  <c r="AH94" i="9" s="1"/>
  <c r="N94" i="6"/>
  <c r="AI94" i="9" s="1"/>
  <c r="O94" i="6"/>
  <c r="P94" i="6"/>
  <c r="Q94" i="6"/>
  <c r="AL94" i="9" s="1"/>
  <c r="R94" i="6"/>
  <c r="AM94" i="9" s="1"/>
  <c r="S94" i="6"/>
  <c r="A95" i="6"/>
  <c r="B95" i="6"/>
  <c r="W95" i="9" s="1"/>
  <c r="C95" i="6"/>
  <c r="X95" i="9" s="1"/>
  <c r="D95" i="6"/>
  <c r="E95" i="6"/>
  <c r="Z95" i="9" s="1"/>
  <c r="F95" i="6"/>
  <c r="AA95" i="9" s="1"/>
  <c r="G95" i="6"/>
  <c r="AB95" i="9" s="1"/>
  <c r="H95" i="6"/>
  <c r="I95" i="6"/>
  <c r="AD95" i="9" s="1"/>
  <c r="J95" i="6"/>
  <c r="AE95" i="9" s="1"/>
  <c r="K95" i="6"/>
  <c r="AF95" i="9" s="1"/>
  <c r="L95" i="6"/>
  <c r="M95" i="6"/>
  <c r="AH95" i="9" s="1"/>
  <c r="N95" i="6"/>
  <c r="AI95" i="9" s="1"/>
  <c r="O95" i="6"/>
  <c r="AJ95" i="9" s="1"/>
  <c r="P95" i="6"/>
  <c r="Q95" i="6"/>
  <c r="AL95" i="9" s="1"/>
  <c r="R95" i="6"/>
  <c r="AM95" i="9" s="1"/>
  <c r="S95" i="6"/>
  <c r="AN95" i="9" s="1"/>
  <c r="A96" i="6"/>
  <c r="B96" i="6"/>
  <c r="W96" i="9" s="1"/>
  <c r="C96" i="6"/>
  <c r="X96" i="9" s="1"/>
  <c r="D96" i="6"/>
  <c r="Y96" i="9" s="1"/>
  <c r="E96" i="6"/>
  <c r="Z96" i="9" s="1"/>
  <c r="F96" i="6"/>
  <c r="AA96" i="9" s="1"/>
  <c r="G96" i="6"/>
  <c r="AB96" i="9" s="1"/>
  <c r="H96" i="6"/>
  <c r="AC96" i="9" s="1"/>
  <c r="I96" i="6"/>
  <c r="AD96" i="9" s="1"/>
  <c r="J96" i="6"/>
  <c r="AE96" i="9" s="1"/>
  <c r="K96" i="6"/>
  <c r="AF96" i="9" s="1"/>
  <c r="L96" i="6"/>
  <c r="AG96" i="9" s="1"/>
  <c r="M96" i="6"/>
  <c r="AH96" i="9" s="1"/>
  <c r="N96" i="6"/>
  <c r="AI96" i="9" s="1"/>
  <c r="O96" i="6"/>
  <c r="AJ96" i="9" s="1"/>
  <c r="P96" i="6"/>
  <c r="AK96" i="9" s="1"/>
  <c r="Q96" i="6"/>
  <c r="AL96" i="9" s="1"/>
  <c r="R96" i="6"/>
  <c r="AM96" i="9" s="1"/>
  <c r="S96" i="6"/>
  <c r="AN96" i="9" s="1"/>
  <c r="A97" i="6"/>
  <c r="B97" i="6"/>
  <c r="C97" i="6"/>
  <c r="D97" i="6"/>
  <c r="E97" i="6"/>
  <c r="Z97" i="9" s="1"/>
  <c r="F97" i="6"/>
  <c r="G97" i="6"/>
  <c r="H97" i="6"/>
  <c r="I97" i="6"/>
  <c r="AD97" i="9" s="1"/>
  <c r="J97" i="6"/>
  <c r="K97" i="6"/>
  <c r="L97" i="6"/>
  <c r="M97" i="6"/>
  <c r="AH97" i="9" s="1"/>
  <c r="N97" i="6"/>
  <c r="O97" i="6"/>
  <c r="P97" i="6"/>
  <c r="Q97" i="6"/>
  <c r="AL97" i="9" s="1"/>
  <c r="R97" i="6"/>
  <c r="S97" i="6"/>
  <c r="A98" i="6"/>
  <c r="B98" i="6"/>
  <c r="W98" i="9" s="1"/>
  <c r="C98" i="6"/>
  <c r="D98" i="6"/>
  <c r="E98" i="6"/>
  <c r="Z98" i="9" s="1"/>
  <c r="F98" i="6"/>
  <c r="AA98" i="9" s="1"/>
  <c r="G98" i="6"/>
  <c r="H98" i="6"/>
  <c r="I98" i="6"/>
  <c r="AD98" i="9" s="1"/>
  <c r="J98" i="6"/>
  <c r="AE98" i="9" s="1"/>
  <c r="K98" i="6"/>
  <c r="L98" i="6"/>
  <c r="M98" i="6"/>
  <c r="AH98" i="9" s="1"/>
  <c r="N98" i="6"/>
  <c r="AI98" i="9" s="1"/>
  <c r="O98" i="6"/>
  <c r="P98" i="6"/>
  <c r="Q98" i="6"/>
  <c r="AL98" i="9" s="1"/>
  <c r="R98" i="6"/>
  <c r="AM98" i="9" s="1"/>
  <c r="S98" i="6"/>
  <c r="A99" i="6"/>
  <c r="B99" i="6"/>
  <c r="W99" i="9" s="1"/>
  <c r="C99" i="6"/>
  <c r="X99" i="9" s="1"/>
  <c r="D99" i="6"/>
  <c r="E99" i="6"/>
  <c r="Z99" i="9" s="1"/>
  <c r="F99" i="6"/>
  <c r="AA99" i="9" s="1"/>
  <c r="G99" i="6"/>
  <c r="AB99" i="9" s="1"/>
  <c r="H99" i="6"/>
  <c r="I99" i="6"/>
  <c r="AD99" i="9" s="1"/>
  <c r="J99" i="6"/>
  <c r="AE99" i="9" s="1"/>
  <c r="K99" i="6"/>
  <c r="AF99" i="9" s="1"/>
  <c r="L99" i="6"/>
  <c r="M99" i="6"/>
  <c r="AH99" i="9" s="1"/>
  <c r="N99" i="6"/>
  <c r="AI99" i="9" s="1"/>
  <c r="O99" i="6"/>
  <c r="AJ99" i="9" s="1"/>
  <c r="P99" i="6"/>
  <c r="Q99" i="6"/>
  <c r="AL99" i="9" s="1"/>
  <c r="R99" i="6"/>
  <c r="AM99" i="9" s="1"/>
  <c r="S99" i="6"/>
  <c r="AN99" i="9" s="1"/>
  <c r="A100" i="6"/>
  <c r="B100" i="6"/>
  <c r="W100" i="9" s="1"/>
  <c r="C100" i="6"/>
  <c r="X100" i="9" s="1"/>
  <c r="D100" i="6"/>
  <c r="Y100" i="9" s="1"/>
  <c r="E100" i="6"/>
  <c r="Z100" i="9" s="1"/>
  <c r="F100" i="6"/>
  <c r="AA100" i="9" s="1"/>
  <c r="G100" i="6"/>
  <c r="AB100" i="9" s="1"/>
  <c r="H100" i="6"/>
  <c r="AC100" i="9" s="1"/>
  <c r="I100" i="6"/>
  <c r="AD100" i="9" s="1"/>
  <c r="J100" i="6"/>
  <c r="AE100" i="9" s="1"/>
  <c r="K100" i="6"/>
  <c r="AF100" i="9" s="1"/>
  <c r="L100" i="6"/>
  <c r="AG100" i="9" s="1"/>
  <c r="M100" i="6"/>
  <c r="AH100" i="9" s="1"/>
  <c r="N100" i="6"/>
  <c r="AI100" i="9" s="1"/>
  <c r="O100" i="6"/>
  <c r="AJ100" i="9" s="1"/>
  <c r="P100" i="6"/>
  <c r="AK100" i="9" s="1"/>
  <c r="Q100" i="6"/>
  <c r="AL100" i="9" s="1"/>
  <c r="R100" i="6"/>
  <c r="AM100" i="9" s="1"/>
  <c r="S100" i="6"/>
  <c r="AN100" i="9" s="1"/>
  <c r="A101" i="6"/>
  <c r="B101" i="6"/>
  <c r="C101" i="6"/>
  <c r="D101" i="6"/>
  <c r="E101" i="6"/>
  <c r="Z101" i="9" s="1"/>
  <c r="F101" i="6"/>
  <c r="G101" i="6"/>
  <c r="H101" i="6"/>
  <c r="I101" i="6"/>
  <c r="AD101" i="9" s="1"/>
  <c r="J101" i="6"/>
  <c r="K101" i="6"/>
  <c r="L101" i="6"/>
  <c r="M101" i="6"/>
  <c r="AH101" i="9" s="1"/>
  <c r="N101" i="6"/>
  <c r="O101" i="6"/>
  <c r="P101" i="6"/>
  <c r="Q101" i="6"/>
  <c r="AL101" i="9" s="1"/>
  <c r="R101" i="6"/>
  <c r="S101" i="6"/>
  <c r="A102" i="6"/>
  <c r="B102" i="6"/>
  <c r="W102" i="9" s="1"/>
  <c r="C102" i="6"/>
  <c r="D102" i="6"/>
  <c r="E102" i="6"/>
  <c r="Z102" i="9" s="1"/>
  <c r="F102" i="6"/>
  <c r="AA102" i="9" s="1"/>
  <c r="G102" i="6"/>
  <c r="H102" i="6"/>
  <c r="I102" i="6"/>
  <c r="AD102" i="9" s="1"/>
  <c r="J102" i="6"/>
  <c r="AE102" i="9" s="1"/>
  <c r="K102" i="6"/>
  <c r="L102" i="6"/>
  <c r="M102" i="6"/>
  <c r="AH102" i="9" s="1"/>
  <c r="N102" i="6"/>
  <c r="AI102" i="9" s="1"/>
  <c r="O102" i="6"/>
  <c r="P102" i="6"/>
  <c r="Q102" i="6"/>
  <c r="AL102" i="9" s="1"/>
  <c r="R102" i="6"/>
  <c r="AM102" i="9" s="1"/>
  <c r="S102" i="6"/>
  <c r="A103" i="6"/>
  <c r="B103" i="6"/>
  <c r="W103" i="9" s="1"/>
  <c r="C103" i="6"/>
  <c r="X103" i="9" s="1"/>
  <c r="D103" i="6"/>
  <c r="E103" i="6"/>
  <c r="Z103" i="9" s="1"/>
  <c r="F103" i="6"/>
  <c r="AA103" i="9" s="1"/>
  <c r="G103" i="6"/>
  <c r="AB103" i="9" s="1"/>
  <c r="H103" i="6"/>
  <c r="I103" i="6"/>
  <c r="AD103" i="9" s="1"/>
  <c r="J103" i="6"/>
  <c r="AE103" i="9" s="1"/>
  <c r="K103" i="6"/>
  <c r="AF103" i="9" s="1"/>
  <c r="L103" i="6"/>
  <c r="M103" i="6"/>
  <c r="AH103" i="9" s="1"/>
  <c r="N103" i="6"/>
  <c r="AI103" i="9" s="1"/>
  <c r="O103" i="6"/>
  <c r="AJ103" i="9" s="1"/>
  <c r="P103" i="6"/>
  <c r="Q103" i="6"/>
  <c r="AL103" i="9" s="1"/>
  <c r="R103" i="6"/>
  <c r="AM103" i="9" s="1"/>
  <c r="S103" i="6"/>
  <c r="AN103" i="9" s="1"/>
  <c r="A104" i="6"/>
  <c r="B104" i="6"/>
  <c r="W104" i="9" s="1"/>
  <c r="C104" i="6"/>
  <c r="X104" i="9" s="1"/>
  <c r="D104" i="6"/>
  <c r="Y104" i="9" s="1"/>
  <c r="E104" i="6"/>
  <c r="Z104" i="9" s="1"/>
  <c r="F104" i="6"/>
  <c r="AA104" i="9" s="1"/>
  <c r="G104" i="6"/>
  <c r="AB104" i="9" s="1"/>
  <c r="H104" i="6"/>
  <c r="AC104" i="9" s="1"/>
  <c r="I104" i="6"/>
  <c r="AD104" i="9" s="1"/>
  <c r="J104" i="6"/>
  <c r="AE104" i="9" s="1"/>
  <c r="K104" i="6"/>
  <c r="AF104" i="9" s="1"/>
  <c r="L104" i="6"/>
  <c r="AG104" i="9" s="1"/>
  <c r="M104" i="6"/>
  <c r="AH104" i="9" s="1"/>
  <c r="N104" i="6"/>
  <c r="AI104" i="9" s="1"/>
  <c r="O104" i="6"/>
  <c r="AJ104" i="9" s="1"/>
  <c r="P104" i="6"/>
  <c r="AK104" i="9" s="1"/>
  <c r="Q104" i="6"/>
  <c r="AL104" i="9" s="1"/>
  <c r="R104" i="6"/>
  <c r="AM104" i="9" s="1"/>
  <c r="S104" i="6"/>
  <c r="AN104" i="9" s="1"/>
  <c r="A105" i="6"/>
  <c r="B105" i="6"/>
  <c r="C105" i="6"/>
  <c r="D105" i="6"/>
  <c r="E105" i="6"/>
  <c r="Z105" i="9" s="1"/>
  <c r="F105" i="6"/>
  <c r="G105" i="6"/>
  <c r="H105" i="6"/>
  <c r="I105" i="6"/>
  <c r="AD105" i="9" s="1"/>
  <c r="J105" i="6"/>
  <c r="K105" i="6"/>
  <c r="L105" i="6"/>
  <c r="M105" i="6"/>
  <c r="AH105" i="9" s="1"/>
  <c r="N105" i="6"/>
  <c r="O105" i="6"/>
  <c r="P105" i="6"/>
  <c r="Q105" i="6"/>
  <c r="AL105" i="9" s="1"/>
  <c r="R105" i="6"/>
  <c r="S105" i="6"/>
  <c r="A106" i="6"/>
  <c r="B106" i="6"/>
  <c r="W106" i="9" s="1"/>
  <c r="C106" i="6"/>
  <c r="D106" i="6"/>
  <c r="E106" i="6"/>
  <c r="Z106" i="9" s="1"/>
  <c r="F106" i="6"/>
  <c r="AA106" i="9" s="1"/>
  <c r="G106" i="6"/>
  <c r="H106" i="6"/>
  <c r="I106" i="6"/>
  <c r="AD106" i="9" s="1"/>
  <c r="J106" i="6"/>
  <c r="AE106" i="9" s="1"/>
  <c r="K106" i="6"/>
  <c r="L106" i="6"/>
  <c r="M106" i="6"/>
  <c r="AH106" i="9" s="1"/>
  <c r="N106" i="6"/>
  <c r="AI106" i="9" s="1"/>
  <c r="O106" i="6"/>
  <c r="P106" i="6"/>
  <c r="Q106" i="6"/>
  <c r="AL106" i="9" s="1"/>
  <c r="R106" i="6"/>
  <c r="AM106" i="9" s="1"/>
  <c r="S106" i="6"/>
  <c r="A107" i="6"/>
  <c r="B107" i="6"/>
  <c r="W107" i="9" s="1"/>
  <c r="C107" i="6"/>
  <c r="X107" i="9" s="1"/>
  <c r="D107" i="6"/>
  <c r="E107" i="6"/>
  <c r="Z107" i="9" s="1"/>
  <c r="F107" i="6"/>
  <c r="AA107" i="9" s="1"/>
  <c r="G107" i="6"/>
  <c r="AB107" i="9" s="1"/>
  <c r="H107" i="6"/>
  <c r="I107" i="6"/>
  <c r="AD107" i="9" s="1"/>
  <c r="J107" i="6"/>
  <c r="AE107" i="9" s="1"/>
  <c r="K107" i="6"/>
  <c r="AF107" i="9" s="1"/>
  <c r="L107" i="6"/>
  <c r="M107" i="6"/>
  <c r="AH107" i="9" s="1"/>
  <c r="N107" i="6"/>
  <c r="AI107" i="9" s="1"/>
  <c r="O107" i="6"/>
  <c r="AJ107" i="9" s="1"/>
  <c r="P107" i="6"/>
  <c r="Q107" i="6"/>
  <c r="AL107" i="9" s="1"/>
  <c r="R107" i="6"/>
  <c r="AM107" i="9" s="1"/>
  <c r="S107" i="6"/>
  <c r="AN107" i="9" s="1"/>
  <c r="A108" i="6"/>
  <c r="B108" i="6"/>
  <c r="W108" i="9" s="1"/>
  <c r="C108" i="6"/>
  <c r="X108" i="9" s="1"/>
  <c r="D108" i="6"/>
  <c r="Y108" i="9" s="1"/>
  <c r="E108" i="6"/>
  <c r="Z108" i="9" s="1"/>
  <c r="F108" i="6"/>
  <c r="AA108" i="9" s="1"/>
  <c r="G108" i="6"/>
  <c r="AB108" i="9" s="1"/>
  <c r="H108" i="6"/>
  <c r="AC108" i="9" s="1"/>
  <c r="I108" i="6"/>
  <c r="AD108" i="9" s="1"/>
  <c r="J108" i="6"/>
  <c r="AE108" i="9" s="1"/>
  <c r="K108" i="6"/>
  <c r="AF108" i="9" s="1"/>
  <c r="L108" i="6"/>
  <c r="AG108" i="9" s="1"/>
  <c r="M108" i="6"/>
  <c r="AH108" i="9" s="1"/>
  <c r="N108" i="6"/>
  <c r="AI108" i="9" s="1"/>
  <c r="O108" i="6"/>
  <c r="AJ108" i="9" s="1"/>
  <c r="P108" i="6"/>
  <c r="AK108" i="9" s="1"/>
  <c r="Q108" i="6"/>
  <c r="AL108" i="9" s="1"/>
  <c r="R108" i="6"/>
  <c r="AM108" i="9" s="1"/>
  <c r="S108" i="6"/>
  <c r="AN108" i="9" s="1"/>
  <c r="A109" i="6"/>
  <c r="B109" i="6"/>
  <c r="C109" i="6"/>
  <c r="D109" i="6"/>
  <c r="E109" i="6"/>
  <c r="Z109" i="9" s="1"/>
  <c r="F109" i="6"/>
  <c r="G109" i="6"/>
  <c r="H109" i="6"/>
  <c r="I109" i="6"/>
  <c r="AD109" i="9" s="1"/>
  <c r="J109" i="6"/>
  <c r="K109" i="6"/>
  <c r="L109" i="6"/>
  <c r="M109" i="6"/>
  <c r="AH109" i="9" s="1"/>
  <c r="N109" i="6"/>
  <c r="O109" i="6"/>
  <c r="P109" i="6"/>
  <c r="Q109" i="6"/>
  <c r="AL109" i="9" s="1"/>
  <c r="R109" i="6"/>
  <c r="S109" i="6"/>
  <c r="A110" i="6"/>
  <c r="B110" i="6"/>
  <c r="W110" i="9" s="1"/>
  <c r="C110" i="6"/>
  <c r="D110" i="6"/>
  <c r="E110" i="6"/>
  <c r="Z110" i="9" s="1"/>
  <c r="F110" i="6"/>
  <c r="AA110" i="9" s="1"/>
  <c r="G110" i="6"/>
  <c r="H110" i="6"/>
  <c r="I110" i="6"/>
  <c r="AD110" i="9" s="1"/>
  <c r="J110" i="6"/>
  <c r="AE110" i="9" s="1"/>
  <c r="K110" i="6"/>
  <c r="L110" i="6"/>
  <c r="M110" i="6"/>
  <c r="AH110" i="9" s="1"/>
  <c r="N110" i="6"/>
  <c r="AI110" i="9" s="1"/>
  <c r="O110" i="6"/>
  <c r="P110" i="6"/>
  <c r="Q110" i="6"/>
  <c r="AL110" i="9" s="1"/>
  <c r="R110" i="6"/>
  <c r="AM110" i="9" s="1"/>
  <c r="S110" i="6"/>
  <c r="A111" i="6"/>
  <c r="B111" i="6"/>
  <c r="W111" i="9" s="1"/>
  <c r="C111" i="6"/>
  <c r="X111" i="9" s="1"/>
  <c r="D111" i="6"/>
  <c r="E111" i="6"/>
  <c r="Z111" i="9" s="1"/>
  <c r="F111" i="6"/>
  <c r="AA111" i="9" s="1"/>
  <c r="G111" i="6"/>
  <c r="AB111" i="9" s="1"/>
  <c r="H111" i="6"/>
  <c r="I111" i="6"/>
  <c r="AD111" i="9" s="1"/>
  <c r="J111" i="6"/>
  <c r="AE111" i="9" s="1"/>
  <c r="K111" i="6"/>
  <c r="AF111" i="9" s="1"/>
  <c r="L111" i="6"/>
  <c r="M111" i="6"/>
  <c r="AH111" i="9" s="1"/>
  <c r="N111" i="6"/>
  <c r="AI111" i="9" s="1"/>
  <c r="O111" i="6"/>
  <c r="AJ111" i="9" s="1"/>
  <c r="P111" i="6"/>
  <c r="Q111" i="6"/>
  <c r="AL111" i="9" s="1"/>
  <c r="R111" i="6"/>
  <c r="AM111" i="9" s="1"/>
  <c r="S111" i="6"/>
  <c r="AN111" i="9" s="1"/>
  <c r="A112" i="6"/>
  <c r="B112" i="6"/>
  <c r="W112" i="9" s="1"/>
  <c r="C112" i="6"/>
  <c r="X112" i="9" s="1"/>
  <c r="D112" i="6"/>
  <c r="Y112" i="9" s="1"/>
  <c r="E112" i="6"/>
  <c r="Z112" i="9" s="1"/>
  <c r="F112" i="6"/>
  <c r="AA112" i="9" s="1"/>
  <c r="G112" i="6"/>
  <c r="AB112" i="9" s="1"/>
  <c r="H112" i="6"/>
  <c r="AC112" i="9" s="1"/>
  <c r="I112" i="6"/>
  <c r="AD112" i="9" s="1"/>
  <c r="J112" i="6"/>
  <c r="AE112" i="9" s="1"/>
  <c r="K112" i="6"/>
  <c r="AF112" i="9" s="1"/>
  <c r="L112" i="6"/>
  <c r="AG112" i="9" s="1"/>
  <c r="M112" i="6"/>
  <c r="AH112" i="9" s="1"/>
  <c r="N112" i="6"/>
  <c r="AI112" i="9" s="1"/>
  <c r="O112" i="6"/>
  <c r="AJ112" i="9" s="1"/>
  <c r="P112" i="6"/>
  <c r="AK112" i="9" s="1"/>
  <c r="Q112" i="6"/>
  <c r="AL112" i="9" s="1"/>
  <c r="R112" i="6"/>
  <c r="AM112" i="9" s="1"/>
  <c r="S112" i="6"/>
  <c r="AN112" i="9" s="1"/>
  <c r="A113" i="6"/>
  <c r="B113" i="6"/>
  <c r="C113" i="6"/>
  <c r="D113" i="6"/>
  <c r="E113" i="6"/>
  <c r="Z113" i="9" s="1"/>
  <c r="F113" i="6"/>
  <c r="G113" i="6"/>
  <c r="H113" i="6"/>
  <c r="I113" i="6"/>
  <c r="AD113" i="9" s="1"/>
  <c r="J113" i="6"/>
  <c r="K113" i="6"/>
  <c r="L113" i="6"/>
  <c r="M113" i="6"/>
  <c r="AH113" i="9" s="1"/>
  <c r="N113" i="6"/>
  <c r="O113" i="6"/>
  <c r="P113" i="6"/>
  <c r="Q113" i="6"/>
  <c r="AL113" i="9" s="1"/>
  <c r="R113" i="6"/>
  <c r="S113" i="6"/>
  <c r="A114" i="6"/>
  <c r="B114" i="6"/>
  <c r="W114" i="9" s="1"/>
  <c r="C114" i="6"/>
  <c r="D114" i="6"/>
  <c r="E114" i="6"/>
  <c r="Z114" i="9" s="1"/>
  <c r="F114" i="6"/>
  <c r="AA114" i="9" s="1"/>
  <c r="G114" i="6"/>
  <c r="H114" i="6"/>
  <c r="I114" i="6"/>
  <c r="AD114" i="9" s="1"/>
  <c r="J114" i="6"/>
  <c r="AE114" i="9" s="1"/>
  <c r="K114" i="6"/>
  <c r="L114" i="6"/>
  <c r="M114" i="6"/>
  <c r="AH114" i="9" s="1"/>
  <c r="N114" i="6"/>
  <c r="AI114" i="9" s="1"/>
  <c r="O114" i="6"/>
  <c r="P114" i="6"/>
  <c r="Q114" i="6"/>
  <c r="AL114" i="9" s="1"/>
  <c r="R114" i="6"/>
  <c r="AM114" i="9" s="1"/>
  <c r="S114" i="6"/>
  <c r="A115" i="6"/>
  <c r="B115" i="6"/>
  <c r="W115" i="9" s="1"/>
  <c r="C115" i="6"/>
  <c r="X115" i="9" s="1"/>
  <c r="D115" i="6"/>
  <c r="E115" i="6"/>
  <c r="Z115" i="9" s="1"/>
  <c r="F115" i="6"/>
  <c r="AA115" i="9" s="1"/>
  <c r="G115" i="6"/>
  <c r="AB115" i="9" s="1"/>
  <c r="H115" i="6"/>
  <c r="I115" i="6"/>
  <c r="AD115" i="9" s="1"/>
  <c r="J115" i="6"/>
  <c r="AE115" i="9" s="1"/>
  <c r="K115" i="6"/>
  <c r="AF115" i="9" s="1"/>
  <c r="L115" i="6"/>
  <c r="M115" i="6"/>
  <c r="AH115" i="9" s="1"/>
  <c r="N115" i="6"/>
  <c r="AI115" i="9" s="1"/>
  <c r="O115" i="6"/>
  <c r="AJ115" i="9" s="1"/>
  <c r="P115" i="6"/>
  <c r="Q115" i="6"/>
  <c r="AL115" i="9" s="1"/>
  <c r="R115" i="6"/>
  <c r="AM115" i="9" s="1"/>
  <c r="S115" i="6"/>
  <c r="AN115" i="9" s="1"/>
  <c r="A116" i="6"/>
  <c r="B116" i="6"/>
  <c r="W116" i="9" s="1"/>
  <c r="C116" i="6"/>
  <c r="X116" i="9" s="1"/>
  <c r="D116" i="6"/>
  <c r="Y116" i="9" s="1"/>
  <c r="E116" i="6"/>
  <c r="Z116" i="9" s="1"/>
  <c r="F116" i="6"/>
  <c r="AA116" i="9" s="1"/>
  <c r="G116" i="6"/>
  <c r="AB116" i="9" s="1"/>
  <c r="H116" i="6"/>
  <c r="AC116" i="9" s="1"/>
  <c r="I116" i="6"/>
  <c r="AD116" i="9" s="1"/>
  <c r="J116" i="6"/>
  <c r="AE116" i="9" s="1"/>
  <c r="K116" i="6"/>
  <c r="AF116" i="9" s="1"/>
  <c r="L116" i="6"/>
  <c r="AG116" i="9" s="1"/>
  <c r="M116" i="6"/>
  <c r="AH116" i="9" s="1"/>
  <c r="N116" i="6"/>
  <c r="AI116" i="9" s="1"/>
  <c r="O116" i="6"/>
  <c r="AJ116" i="9" s="1"/>
  <c r="P116" i="6"/>
  <c r="AK116" i="9" s="1"/>
  <c r="Q116" i="6"/>
  <c r="AL116" i="9" s="1"/>
  <c r="R116" i="6"/>
  <c r="AM116" i="9" s="1"/>
  <c r="S116" i="6"/>
  <c r="AN116" i="9" s="1"/>
  <c r="A117" i="6"/>
  <c r="B117" i="6"/>
  <c r="C117" i="6"/>
  <c r="D117" i="6"/>
  <c r="E117" i="6"/>
  <c r="Z117" i="9" s="1"/>
  <c r="F117" i="6"/>
  <c r="G117" i="6"/>
  <c r="H117" i="6"/>
  <c r="I117" i="6"/>
  <c r="AD117" i="9" s="1"/>
  <c r="J117" i="6"/>
  <c r="K117" i="6"/>
  <c r="L117" i="6"/>
  <c r="M117" i="6"/>
  <c r="AH117" i="9" s="1"/>
  <c r="N117" i="6"/>
  <c r="O117" i="6"/>
  <c r="P117" i="6"/>
  <c r="Q117" i="6"/>
  <c r="AL117" i="9" s="1"/>
  <c r="R117" i="6"/>
  <c r="S117" i="6"/>
  <c r="A118" i="6"/>
  <c r="B118" i="6"/>
  <c r="W118" i="9" s="1"/>
  <c r="C118" i="6"/>
  <c r="D118" i="6"/>
  <c r="E118" i="6"/>
  <c r="Z118" i="9" s="1"/>
  <c r="F118" i="6"/>
  <c r="AA118" i="9" s="1"/>
  <c r="G118" i="6"/>
  <c r="H118" i="6"/>
  <c r="I118" i="6"/>
  <c r="AD118" i="9" s="1"/>
  <c r="J118" i="6"/>
  <c r="AE118" i="9" s="1"/>
  <c r="K118" i="6"/>
  <c r="L118" i="6"/>
  <c r="M118" i="6"/>
  <c r="AH118" i="9" s="1"/>
  <c r="N118" i="6"/>
  <c r="AI118" i="9" s="1"/>
  <c r="O118" i="6"/>
  <c r="P118" i="6"/>
  <c r="Q118" i="6"/>
  <c r="AL118" i="9" s="1"/>
  <c r="R118" i="6"/>
  <c r="AM118" i="9" s="1"/>
  <c r="S118" i="6"/>
  <c r="A119" i="6"/>
  <c r="B119" i="6"/>
  <c r="W119" i="9" s="1"/>
  <c r="C119" i="6"/>
  <c r="X119" i="9" s="1"/>
  <c r="D119" i="6"/>
  <c r="E119" i="6"/>
  <c r="Z119" i="9" s="1"/>
  <c r="F119" i="6"/>
  <c r="AA119" i="9" s="1"/>
  <c r="G119" i="6"/>
  <c r="AB119" i="9" s="1"/>
  <c r="H119" i="6"/>
  <c r="I119" i="6"/>
  <c r="AD119" i="9" s="1"/>
  <c r="J119" i="6"/>
  <c r="AE119" i="9" s="1"/>
  <c r="K119" i="6"/>
  <c r="AF119" i="9" s="1"/>
  <c r="L119" i="6"/>
  <c r="M119" i="6"/>
  <c r="AH119" i="9" s="1"/>
  <c r="N119" i="6"/>
  <c r="AI119" i="9" s="1"/>
  <c r="O119" i="6"/>
  <c r="AJ119" i="9" s="1"/>
  <c r="P119" i="6"/>
  <c r="Q119" i="6"/>
  <c r="AL119" i="9" s="1"/>
  <c r="R119" i="6"/>
  <c r="AM119" i="9" s="1"/>
  <c r="S119" i="6"/>
  <c r="AN119" i="9" s="1"/>
  <c r="A120" i="6"/>
  <c r="B120" i="6"/>
  <c r="W120" i="9" s="1"/>
  <c r="C120" i="6"/>
  <c r="X120" i="9" s="1"/>
  <c r="D120" i="6"/>
  <c r="Y120" i="9" s="1"/>
  <c r="E120" i="6"/>
  <c r="Z120" i="9" s="1"/>
  <c r="F120" i="6"/>
  <c r="AA120" i="9" s="1"/>
  <c r="G120" i="6"/>
  <c r="AB120" i="9" s="1"/>
  <c r="H120" i="6"/>
  <c r="AC120" i="9" s="1"/>
  <c r="I120" i="6"/>
  <c r="AD120" i="9" s="1"/>
  <c r="J120" i="6"/>
  <c r="AE120" i="9" s="1"/>
  <c r="K120" i="6"/>
  <c r="AF120" i="9" s="1"/>
  <c r="L120" i="6"/>
  <c r="AG120" i="9" s="1"/>
  <c r="M120" i="6"/>
  <c r="AH120" i="9" s="1"/>
  <c r="N120" i="6"/>
  <c r="AI120" i="9" s="1"/>
  <c r="O120" i="6"/>
  <c r="AJ120" i="9" s="1"/>
  <c r="P120" i="6"/>
  <c r="AK120" i="9" s="1"/>
  <c r="Q120" i="6"/>
  <c r="AL120" i="9" s="1"/>
  <c r="R120" i="6"/>
  <c r="AM120" i="9" s="1"/>
  <c r="S120" i="6"/>
  <c r="AN120" i="9" s="1"/>
  <c r="A121" i="6"/>
  <c r="B121" i="6"/>
  <c r="C121" i="6"/>
  <c r="D121" i="6"/>
  <c r="E121" i="6"/>
  <c r="Z121" i="9" s="1"/>
  <c r="F121" i="6"/>
  <c r="G121" i="6"/>
  <c r="H121" i="6"/>
  <c r="I121" i="6"/>
  <c r="AD121" i="9" s="1"/>
  <c r="J121" i="6"/>
  <c r="K121" i="6"/>
  <c r="L121" i="6"/>
  <c r="M121" i="6"/>
  <c r="AH121" i="9" s="1"/>
  <c r="N121" i="6"/>
  <c r="O121" i="6"/>
  <c r="P121" i="6"/>
  <c r="Q121" i="6"/>
  <c r="AL121" i="9" s="1"/>
  <c r="R121" i="6"/>
  <c r="S121" i="6"/>
  <c r="A122" i="6"/>
  <c r="B122" i="6"/>
  <c r="W122" i="9" s="1"/>
  <c r="C122" i="6"/>
  <c r="D122" i="6"/>
  <c r="E122" i="6"/>
  <c r="Z122" i="9" s="1"/>
  <c r="F122" i="6"/>
  <c r="AA122" i="9" s="1"/>
  <c r="G122" i="6"/>
  <c r="H122" i="6"/>
  <c r="I122" i="6"/>
  <c r="AD122" i="9" s="1"/>
  <c r="J122" i="6"/>
  <c r="AE122" i="9" s="1"/>
  <c r="K122" i="6"/>
  <c r="L122" i="6"/>
  <c r="M122" i="6"/>
  <c r="AH122" i="9" s="1"/>
  <c r="N122" i="6"/>
  <c r="AI122" i="9" s="1"/>
  <c r="O122" i="6"/>
  <c r="P122" i="6"/>
  <c r="Q122" i="6"/>
  <c r="AL122" i="9" s="1"/>
  <c r="R122" i="6"/>
  <c r="AM122" i="9" s="1"/>
  <c r="S122" i="6"/>
  <c r="A123" i="6"/>
  <c r="B123" i="6"/>
  <c r="W123" i="9" s="1"/>
  <c r="C123" i="6"/>
  <c r="X123" i="9" s="1"/>
  <c r="D123" i="6"/>
  <c r="E123" i="6"/>
  <c r="Z123" i="9" s="1"/>
  <c r="F123" i="6"/>
  <c r="AA123" i="9" s="1"/>
  <c r="G123" i="6"/>
  <c r="AB123" i="9" s="1"/>
  <c r="H123" i="6"/>
  <c r="I123" i="6"/>
  <c r="AD123" i="9" s="1"/>
  <c r="J123" i="6"/>
  <c r="AE123" i="9" s="1"/>
  <c r="K123" i="6"/>
  <c r="AF123" i="9" s="1"/>
  <c r="L123" i="6"/>
  <c r="M123" i="6"/>
  <c r="AH123" i="9" s="1"/>
  <c r="N123" i="6"/>
  <c r="AI123" i="9" s="1"/>
  <c r="O123" i="6"/>
  <c r="AJ123" i="9" s="1"/>
  <c r="P123" i="6"/>
  <c r="Q123" i="6"/>
  <c r="AL123" i="9" s="1"/>
  <c r="R123" i="6"/>
  <c r="AM123" i="9" s="1"/>
  <c r="S123" i="6"/>
  <c r="AN123" i="9" s="1"/>
  <c r="A124" i="6"/>
  <c r="B124" i="6"/>
  <c r="W124" i="9" s="1"/>
  <c r="C124" i="6"/>
  <c r="X124" i="9" s="1"/>
  <c r="D124" i="6"/>
  <c r="Y124" i="9" s="1"/>
  <c r="E124" i="6"/>
  <c r="Z124" i="9" s="1"/>
  <c r="F124" i="6"/>
  <c r="AA124" i="9" s="1"/>
  <c r="G124" i="6"/>
  <c r="AB124" i="9" s="1"/>
  <c r="H124" i="6"/>
  <c r="AC124" i="9" s="1"/>
  <c r="I124" i="6"/>
  <c r="AD124" i="9" s="1"/>
  <c r="J124" i="6"/>
  <c r="AE124" i="9" s="1"/>
  <c r="K124" i="6"/>
  <c r="AF124" i="9" s="1"/>
  <c r="L124" i="6"/>
  <c r="AG124" i="9" s="1"/>
  <c r="M124" i="6"/>
  <c r="AH124" i="9" s="1"/>
  <c r="N124" i="6"/>
  <c r="AI124" i="9" s="1"/>
  <c r="O124" i="6"/>
  <c r="AJ124" i="9" s="1"/>
  <c r="P124" i="6"/>
  <c r="AK124" i="9" s="1"/>
  <c r="Q124" i="6"/>
  <c r="AL124" i="9" s="1"/>
  <c r="R124" i="6"/>
  <c r="AM124" i="9" s="1"/>
  <c r="S124" i="6"/>
  <c r="AN124" i="9" s="1"/>
  <c r="A125" i="6"/>
  <c r="B125" i="6"/>
  <c r="C125" i="6"/>
  <c r="D125" i="6"/>
  <c r="E125" i="6"/>
  <c r="Z125" i="9" s="1"/>
  <c r="F125" i="6"/>
  <c r="G125" i="6"/>
  <c r="H125" i="6"/>
  <c r="I125" i="6"/>
  <c r="AD125" i="9" s="1"/>
  <c r="J125" i="6"/>
  <c r="K125" i="6"/>
  <c r="L125" i="6"/>
  <c r="M125" i="6"/>
  <c r="AH125" i="9" s="1"/>
  <c r="N125" i="6"/>
  <c r="O125" i="6"/>
  <c r="P125" i="6"/>
  <c r="Q125" i="6"/>
  <c r="AL125" i="9" s="1"/>
  <c r="R125" i="6"/>
  <c r="S125" i="6"/>
  <c r="A126" i="6"/>
  <c r="B126" i="6"/>
  <c r="W126" i="9" s="1"/>
  <c r="C126" i="6"/>
  <c r="D126" i="6"/>
  <c r="E126" i="6"/>
  <c r="Z126" i="9" s="1"/>
  <c r="F126" i="6"/>
  <c r="AA126" i="9" s="1"/>
  <c r="G126" i="6"/>
  <c r="H126" i="6"/>
  <c r="I126" i="6"/>
  <c r="AD126" i="9" s="1"/>
  <c r="J126" i="6"/>
  <c r="AE126" i="9" s="1"/>
  <c r="K126" i="6"/>
  <c r="L126" i="6"/>
  <c r="M126" i="6"/>
  <c r="AH126" i="9" s="1"/>
  <c r="N126" i="6"/>
  <c r="AI126" i="9" s="1"/>
  <c r="O126" i="6"/>
  <c r="P126" i="6"/>
  <c r="Q126" i="6"/>
  <c r="AL126" i="9" s="1"/>
  <c r="R126" i="6"/>
  <c r="AM126" i="9" s="1"/>
  <c r="S126" i="6"/>
  <c r="A127" i="6"/>
  <c r="B127" i="6"/>
  <c r="W127" i="9" s="1"/>
  <c r="C127" i="6"/>
  <c r="X127" i="9" s="1"/>
  <c r="D127" i="6"/>
  <c r="E127" i="6"/>
  <c r="Z127" i="9" s="1"/>
  <c r="F127" i="6"/>
  <c r="AA127" i="9" s="1"/>
  <c r="G127" i="6"/>
  <c r="AB127" i="9" s="1"/>
  <c r="H127" i="6"/>
  <c r="I127" i="6"/>
  <c r="AD127" i="9" s="1"/>
  <c r="J127" i="6"/>
  <c r="AE127" i="9" s="1"/>
  <c r="K127" i="6"/>
  <c r="AF127" i="9" s="1"/>
  <c r="L127" i="6"/>
  <c r="M127" i="6"/>
  <c r="AH127" i="9" s="1"/>
  <c r="N127" i="6"/>
  <c r="AI127" i="9" s="1"/>
  <c r="O127" i="6"/>
  <c r="AJ127" i="9" s="1"/>
  <c r="P127" i="6"/>
  <c r="Q127" i="6"/>
  <c r="AL127" i="9" s="1"/>
  <c r="R127" i="6"/>
  <c r="AM127" i="9" s="1"/>
  <c r="S127" i="6"/>
  <c r="AN127" i="9" s="1"/>
  <c r="A128" i="6"/>
  <c r="B128" i="6"/>
  <c r="W128" i="9" s="1"/>
  <c r="C128" i="6"/>
  <c r="X128" i="9" s="1"/>
  <c r="D128" i="6"/>
  <c r="Y128" i="9" s="1"/>
  <c r="E128" i="6"/>
  <c r="Z128" i="9" s="1"/>
  <c r="F128" i="6"/>
  <c r="AA128" i="9" s="1"/>
  <c r="G128" i="6"/>
  <c r="AB128" i="9" s="1"/>
  <c r="H128" i="6"/>
  <c r="AC128" i="9" s="1"/>
  <c r="I128" i="6"/>
  <c r="AD128" i="9" s="1"/>
  <c r="J128" i="6"/>
  <c r="AE128" i="9" s="1"/>
  <c r="K128" i="6"/>
  <c r="AF128" i="9" s="1"/>
  <c r="L128" i="6"/>
  <c r="AG128" i="9" s="1"/>
  <c r="M128" i="6"/>
  <c r="AH128" i="9" s="1"/>
  <c r="N128" i="6"/>
  <c r="AI128" i="9" s="1"/>
  <c r="O128" i="6"/>
  <c r="AJ128" i="9" s="1"/>
  <c r="P128" i="6"/>
  <c r="AK128" i="9" s="1"/>
  <c r="Q128" i="6"/>
  <c r="AL128" i="9" s="1"/>
  <c r="R128" i="6"/>
  <c r="AM128" i="9" s="1"/>
  <c r="S128" i="6"/>
  <c r="AN128" i="9" s="1"/>
  <c r="A129" i="6"/>
  <c r="B129" i="6"/>
  <c r="C129" i="6"/>
  <c r="D129" i="6"/>
  <c r="E129" i="6"/>
  <c r="Z129" i="9" s="1"/>
  <c r="F129" i="6"/>
  <c r="G129" i="6"/>
  <c r="H129" i="6"/>
  <c r="I129" i="6"/>
  <c r="AD129" i="9" s="1"/>
  <c r="J129" i="6"/>
  <c r="K129" i="6"/>
  <c r="L129" i="6"/>
  <c r="M129" i="6"/>
  <c r="AH129" i="9" s="1"/>
  <c r="N129" i="6"/>
  <c r="O129" i="6"/>
  <c r="P129" i="6"/>
  <c r="Q129" i="6"/>
  <c r="AL129" i="9" s="1"/>
  <c r="R129" i="6"/>
  <c r="S129" i="6"/>
  <c r="A130" i="6"/>
  <c r="B130" i="6"/>
  <c r="W130" i="9" s="1"/>
  <c r="C130" i="6"/>
  <c r="D130" i="6"/>
  <c r="E130" i="6"/>
  <c r="Z130" i="9" s="1"/>
  <c r="F130" i="6"/>
  <c r="AA130" i="9" s="1"/>
  <c r="G130" i="6"/>
  <c r="H130" i="6"/>
  <c r="I130" i="6"/>
  <c r="AD130" i="9" s="1"/>
  <c r="J130" i="6"/>
  <c r="AE130" i="9" s="1"/>
  <c r="K130" i="6"/>
  <c r="L130" i="6"/>
  <c r="M130" i="6"/>
  <c r="AH130" i="9" s="1"/>
  <c r="N130" i="6"/>
  <c r="AI130" i="9" s="1"/>
  <c r="O130" i="6"/>
  <c r="P130" i="6"/>
  <c r="Q130" i="6"/>
  <c r="AL130" i="9" s="1"/>
  <c r="R130" i="6"/>
  <c r="AM130" i="9" s="1"/>
  <c r="S130" i="6"/>
  <c r="A131" i="6"/>
  <c r="B131" i="6"/>
  <c r="W131" i="9" s="1"/>
  <c r="C131" i="6"/>
  <c r="X131" i="9" s="1"/>
  <c r="D131" i="6"/>
  <c r="E131" i="6"/>
  <c r="Z131" i="9" s="1"/>
  <c r="F131" i="6"/>
  <c r="AA131" i="9" s="1"/>
  <c r="G131" i="6"/>
  <c r="AB131" i="9" s="1"/>
  <c r="H131" i="6"/>
  <c r="I131" i="6"/>
  <c r="AD131" i="9" s="1"/>
  <c r="J131" i="6"/>
  <c r="AE131" i="9" s="1"/>
  <c r="K131" i="6"/>
  <c r="AF131" i="9" s="1"/>
  <c r="L131" i="6"/>
  <c r="M131" i="6"/>
  <c r="AH131" i="9" s="1"/>
  <c r="N131" i="6"/>
  <c r="AI131" i="9" s="1"/>
  <c r="O131" i="6"/>
  <c r="AJ131" i="9" s="1"/>
  <c r="P131" i="6"/>
  <c r="Q131" i="6"/>
  <c r="AL131" i="9" s="1"/>
  <c r="R131" i="6"/>
  <c r="AM131" i="9" s="1"/>
  <c r="S131" i="6"/>
  <c r="AN131" i="9" s="1"/>
  <c r="A132" i="6"/>
  <c r="B132" i="6"/>
  <c r="W132" i="9" s="1"/>
  <c r="C132" i="6"/>
  <c r="X132" i="9" s="1"/>
  <c r="D132" i="6"/>
  <c r="Y132" i="9" s="1"/>
  <c r="E132" i="6"/>
  <c r="Z132" i="9" s="1"/>
  <c r="F132" i="6"/>
  <c r="AA132" i="9" s="1"/>
  <c r="G132" i="6"/>
  <c r="AB132" i="9" s="1"/>
  <c r="H132" i="6"/>
  <c r="AC132" i="9" s="1"/>
  <c r="I132" i="6"/>
  <c r="AD132" i="9" s="1"/>
  <c r="J132" i="6"/>
  <c r="AE132" i="9" s="1"/>
  <c r="K132" i="6"/>
  <c r="AF132" i="9" s="1"/>
  <c r="L132" i="6"/>
  <c r="AG132" i="9" s="1"/>
  <c r="M132" i="6"/>
  <c r="AH132" i="9" s="1"/>
  <c r="N132" i="6"/>
  <c r="AI132" i="9" s="1"/>
  <c r="O132" i="6"/>
  <c r="AJ132" i="9" s="1"/>
  <c r="P132" i="6"/>
  <c r="AK132" i="9" s="1"/>
  <c r="Q132" i="6"/>
  <c r="AL132" i="9" s="1"/>
  <c r="R132" i="6"/>
  <c r="AM132" i="9" s="1"/>
  <c r="S132" i="6"/>
  <c r="AN132" i="9" s="1"/>
  <c r="A133" i="6"/>
  <c r="B133" i="6"/>
  <c r="C133" i="6"/>
  <c r="D133" i="6"/>
  <c r="E133" i="6"/>
  <c r="Z133" i="9" s="1"/>
  <c r="F133" i="6"/>
  <c r="G133" i="6"/>
  <c r="H133" i="6"/>
  <c r="I133" i="6"/>
  <c r="AD133" i="9" s="1"/>
  <c r="J133" i="6"/>
  <c r="K133" i="6"/>
  <c r="L133" i="6"/>
  <c r="M133" i="6"/>
  <c r="AH133" i="9" s="1"/>
  <c r="N133" i="6"/>
  <c r="O133" i="6"/>
  <c r="P133" i="6"/>
  <c r="Q133" i="6"/>
  <c r="AL133" i="9" s="1"/>
  <c r="R133" i="6"/>
  <c r="S133" i="6"/>
  <c r="A134" i="6"/>
  <c r="B134" i="6"/>
  <c r="W134" i="9" s="1"/>
  <c r="C134" i="6"/>
  <c r="D134" i="6"/>
  <c r="E134" i="6"/>
  <c r="Z134" i="9" s="1"/>
  <c r="F134" i="6"/>
  <c r="AA134" i="9" s="1"/>
  <c r="G134" i="6"/>
  <c r="H134" i="6"/>
  <c r="I134" i="6"/>
  <c r="AD134" i="9" s="1"/>
  <c r="J134" i="6"/>
  <c r="AE134" i="9" s="1"/>
  <c r="K134" i="6"/>
  <c r="L134" i="6"/>
  <c r="M134" i="6"/>
  <c r="AH134" i="9" s="1"/>
  <c r="N134" i="6"/>
  <c r="AI134" i="9" s="1"/>
  <c r="O134" i="6"/>
  <c r="P134" i="6"/>
  <c r="Q134" i="6"/>
  <c r="AL134" i="9" s="1"/>
  <c r="R134" i="6"/>
  <c r="AM134" i="9" s="1"/>
  <c r="S134" i="6"/>
  <c r="A135" i="6"/>
  <c r="B135" i="6"/>
  <c r="W135" i="9" s="1"/>
  <c r="C135" i="6"/>
  <c r="X135" i="9" s="1"/>
  <c r="D135" i="6"/>
  <c r="E135" i="6"/>
  <c r="Z135" i="9" s="1"/>
  <c r="F135" i="6"/>
  <c r="AA135" i="9" s="1"/>
  <c r="G135" i="6"/>
  <c r="AB135" i="9" s="1"/>
  <c r="H135" i="6"/>
  <c r="I135" i="6"/>
  <c r="AD135" i="9" s="1"/>
  <c r="J135" i="6"/>
  <c r="AE135" i="9" s="1"/>
  <c r="K135" i="6"/>
  <c r="AF135" i="9" s="1"/>
  <c r="L135" i="6"/>
  <c r="M135" i="6"/>
  <c r="AH135" i="9" s="1"/>
  <c r="N135" i="6"/>
  <c r="AI135" i="9" s="1"/>
  <c r="O135" i="6"/>
  <c r="AJ135" i="9" s="1"/>
  <c r="P135" i="6"/>
  <c r="Q135" i="6"/>
  <c r="AL135" i="9" s="1"/>
  <c r="R135" i="6"/>
  <c r="AM135" i="9" s="1"/>
  <c r="S135" i="6"/>
  <c r="AN135" i="9" s="1"/>
  <c r="A136" i="6"/>
  <c r="B136" i="6"/>
  <c r="W136" i="9" s="1"/>
  <c r="C136" i="6"/>
  <c r="X136" i="9" s="1"/>
  <c r="D136" i="6"/>
  <c r="Y136" i="9" s="1"/>
  <c r="E136" i="6"/>
  <c r="Z136" i="9" s="1"/>
  <c r="F136" i="6"/>
  <c r="AA136" i="9" s="1"/>
  <c r="G136" i="6"/>
  <c r="AB136" i="9" s="1"/>
  <c r="H136" i="6"/>
  <c r="AC136" i="9" s="1"/>
  <c r="I136" i="6"/>
  <c r="AD136" i="9" s="1"/>
  <c r="J136" i="6"/>
  <c r="AE136" i="9" s="1"/>
  <c r="K136" i="6"/>
  <c r="AF136" i="9" s="1"/>
  <c r="L136" i="6"/>
  <c r="AG136" i="9" s="1"/>
  <c r="M136" i="6"/>
  <c r="AH136" i="9" s="1"/>
  <c r="N136" i="6"/>
  <c r="AI136" i="9" s="1"/>
  <c r="O136" i="6"/>
  <c r="AJ136" i="9" s="1"/>
  <c r="P136" i="6"/>
  <c r="AK136" i="9" s="1"/>
  <c r="Q136" i="6"/>
  <c r="AL136" i="9" s="1"/>
  <c r="R136" i="6"/>
  <c r="AM136" i="9" s="1"/>
  <c r="S136" i="6"/>
  <c r="AN136" i="9" s="1"/>
  <c r="A137" i="6"/>
  <c r="B137" i="6"/>
  <c r="C137" i="6"/>
  <c r="D137" i="6"/>
  <c r="E137" i="6"/>
  <c r="Z137" i="9" s="1"/>
  <c r="F137" i="6"/>
  <c r="G137" i="6"/>
  <c r="H137" i="6"/>
  <c r="I137" i="6"/>
  <c r="AD137" i="9" s="1"/>
  <c r="J137" i="6"/>
  <c r="K137" i="6"/>
  <c r="L137" i="6"/>
  <c r="M137" i="6"/>
  <c r="AH137" i="9" s="1"/>
  <c r="N137" i="6"/>
  <c r="O137" i="6"/>
  <c r="P137" i="6"/>
  <c r="Q137" i="6"/>
  <c r="AL137" i="9" s="1"/>
  <c r="R137" i="6"/>
  <c r="S137" i="6"/>
  <c r="A138" i="6"/>
  <c r="B138" i="6"/>
  <c r="W138" i="9" s="1"/>
  <c r="C138" i="6"/>
  <c r="D138" i="6"/>
  <c r="E138" i="6"/>
  <c r="Z138" i="9" s="1"/>
  <c r="F138" i="6"/>
  <c r="AA138" i="9" s="1"/>
  <c r="G138" i="6"/>
  <c r="H138" i="6"/>
  <c r="I138" i="6"/>
  <c r="AD138" i="9" s="1"/>
  <c r="J138" i="6"/>
  <c r="AE138" i="9" s="1"/>
  <c r="K138" i="6"/>
  <c r="L138" i="6"/>
  <c r="M138" i="6"/>
  <c r="AH138" i="9" s="1"/>
  <c r="N138" i="6"/>
  <c r="AI138" i="9" s="1"/>
  <c r="O138" i="6"/>
  <c r="P138" i="6"/>
  <c r="Q138" i="6"/>
  <c r="AL138" i="9" s="1"/>
  <c r="R138" i="6"/>
  <c r="AM138" i="9" s="1"/>
  <c r="S138" i="6"/>
  <c r="A139" i="6"/>
  <c r="B139" i="6"/>
  <c r="W139" i="9" s="1"/>
  <c r="C139" i="6"/>
  <c r="X139" i="9" s="1"/>
  <c r="D139" i="6"/>
  <c r="E139" i="6"/>
  <c r="Z139" i="9" s="1"/>
  <c r="F139" i="6"/>
  <c r="AA139" i="9" s="1"/>
  <c r="G139" i="6"/>
  <c r="AB139" i="9" s="1"/>
  <c r="H139" i="6"/>
  <c r="I139" i="6"/>
  <c r="AD139" i="9" s="1"/>
  <c r="J139" i="6"/>
  <c r="AE139" i="9" s="1"/>
  <c r="K139" i="6"/>
  <c r="AF139" i="9" s="1"/>
  <c r="L139" i="6"/>
  <c r="M139" i="6"/>
  <c r="AH139" i="9" s="1"/>
  <c r="N139" i="6"/>
  <c r="AI139" i="9" s="1"/>
  <c r="O139" i="6"/>
  <c r="AJ139" i="9" s="1"/>
  <c r="P139" i="6"/>
  <c r="Q139" i="6"/>
  <c r="AL139" i="9" s="1"/>
  <c r="R139" i="6"/>
  <c r="AM139" i="9" s="1"/>
  <c r="S139" i="6"/>
  <c r="AN139" i="9" s="1"/>
  <c r="A140" i="6"/>
  <c r="B140" i="6"/>
  <c r="W140" i="9" s="1"/>
  <c r="C140" i="6"/>
  <c r="X140" i="9" s="1"/>
  <c r="D140" i="6"/>
  <c r="Y140" i="9" s="1"/>
  <c r="E140" i="6"/>
  <c r="Z140" i="9" s="1"/>
  <c r="F140" i="6"/>
  <c r="AA140" i="9" s="1"/>
  <c r="G140" i="6"/>
  <c r="AB140" i="9" s="1"/>
  <c r="H140" i="6"/>
  <c r="AC140" i="9" s="1"/>
  <c r="I140" i="6"/>
  <c r="AD140" i="9" s="1"/>
  <c r="J140" i="6"/>
  <c r="AE140" i="9" s="1"/>
  <c r="K140" i="6"/>
  <c r="AF140" i="9" s="1"/>
  <c r="L140" i="6"/>
  <c r="AG140" i="9" s="1"/>
  <c r="M140" i="6"/>
  <c r="AH140" i="9" s="1"/>
  <c r="N140" i="6"/>
  <c r="AI140" i="9" s="1"/>
  <c r="O140" i="6"/>
  <c r="AJ140" i="9" s="1"/>
  <c r="P140" i="6"/>
  <c r="AK140" i="9" s="1"/>
  <c r="Q140" i="6"/>
  <c r="AL140" i="9" s="1"/>
  <c r="R140" i="6"/>
  <c r="AM140" i="9" s="1"/>
  <c r="S140" i="6"/>
  <c r="AN140" i="9" s="1"/>
  <c r="A141" i="6"/>
  <c r="B141" i="6"/>
  <c r="C141" i="6"/>
  <c r="D141" i="6"/>
  <c r="E141" i="6"/>
  <c r="Z141" i="9" s="1"/>
  <c r="F141" i="6"/>
  <c r="G141" i="6"/>
  <c r="H141" i="6"/>
  <c r="I141" i="6"/>
  <c r="AD141" i="9" s="1"/>
  <c r="J141" i="6"/>
  <c r="K141" i="6"/>
  <c r="L141" i="6"/>
  <c r="M141" i="6"/>
  <c r="AH141" i="9" s="1"/>
  <c r="N141" i="6"/>
  <c r="O141" i="6"/>
  <c r="P141" i="6"/>
  <c r="Q141" i="6"/>
  <c r="AL141" i="9" s="1"/>
  <c r="R141" i="6"/>
  <c r="S141" i="6"/>
  <c r="A142" i="6"/>
  <c r="B142" i="6"/>
  <c r="W142" i="9" s="1"/>
  <c r="C142" i="6"/>
  <c r="D142" i="6"/>
  <c r="E142" i="6"/>
  <c r="Z142" i="9" s="1"/>
  <c r="F142" i="6"/>
  <c r="AA142" i="9" s="1"/>
  <c r="G142" i="6"/>
  <c r="H142" i="6"/>
  <c r="I142" i="6"/>
  <c r="AD142" i="9" s="1"/>
  <c r="J142" i="6"/>
  <c r="AE142" i="9" s="1"/>
  <c r="K142" i="6"/>
  <c r="L142" i="6"/>
  <c r="M142" i="6"/>
  <c r="AH142" i="9" s="1"/>
  <c r="N142" i="6"/>
  <c r="AI142" i="9" s="1"/>
  <c r="O142" i="6"/>
  <c r="P142" i="6"/>
  <c r="Q142" i="6"/>
  <c r="AL142" i="9" s="1"/>
  <c r="R142" i="6"/>
  <c r="AM142" i="9" s="1"/>
  <c r="S142" i="6"/>
  <c r="A143" i="6"/>
  <c r="B143" i="6"/>
  <c r="W143" i="9" s="1"/>
  <c r="C143" i="6"/>
  <c r="X143" i="9" s="1"/>
  <c r="D143" i="6"/>
  <c r="E143" i="6"/>
  <c r="Z143" i="9" s="1"/>
  <c r="F143" i="6"/>
  <c r="AA143" i="9" s="1"/>
  <c r="G143" i="6"/>
  <c r="AB143" i="9" s="1"/>
  <c r="H143" i="6"/>
  <c r="I143" i="6"/>
  <c r="AD143" i="9" s="1"/>
  <c r="J143" i="6"/>
  <c r="AE143" i="9" s="1"/>
  <c r="K143" i="6"/>
  <c r="AF143" i="9" s="1"/>
  <c r="L143" i="6"/>
  <c r="M143" i="6"/>
  <c r="AH143" i="9" s="1"/>
  <c r="N143" i="6"/>
  <c r="AI143" i="9" s="1"/>
  <c r="O143" i="6"/>
  <c r="AJ143" i="9" s="1"/>
  <c r="P143" i="6"/>
  <c r="Q143" i="6"/>
  <c r="AL143" i="9" s="1"/>
  <c r="R143" i="6"/>
  <c r="AM143" i="9" s="1"/>
  <c r="S143" i="6"/>
  <c r="AN143" i="9" s="1"/>
  <c r="A144" i="6"/>
  <c r="B144" i="6"/>
  <c r="W144" i="9" s="1"/>
  <c r="C144" i="6"/>
  <c r="X144" i="9" s="1"/>
  <c r="D144" i="6"/>
  <c r="Y144" i="9" s="1"/>
  <c r="E144" i="6"/>
  <c r="Z144" i="9" s="1"/>
  <c r="F144" i="6"/>
  <c r="AA144" i="9" s="1"/>
  <c r="G144" i="6"/>
  <c r="AB144" i="9" s="1"/>
  <c r="H144" i="6"/>
  <c r="AC144" i="9" s="1"/>
  <c r="I144" i="6"/>
  <c r="AD144" i="9" s="1"/>
  <c r="J144" i="6"/>
  <c r="AE144" i="9" s="1"/>
  <c r="K144" i="6"/>
  <c r="AF144" i="9" s="1"/>
  <c r="L144" i="6"/>
  <c r="AG144" i="9" s="1"/>
  <c r="M144" i="6"/>
  <c r="AH144" i="9" s="1"/>
  <c r="N144" i="6"/>
  <c r="AI144" i="9" s="1"/>
  <c r="O144" i="6"/>
  <c r="AJ144" i="9" s="1"/>
  <c r="P144" i="6"/>
  <c r="AK144" i="9" s="1"/>
  <c r="Q144" i="6"/>
  <c r="AL144" i="9" s="1"/>
  <c r="R144" i="6"/>
  <c r="AM144" i="9" s="1"/>
  <c r="S144" i="6"/>
  <c r="AN144" i="9" s="1"/>
  <c r="A145" i="6"/>
  <c r="B145" i="6"/>
  <c r="C145" i="6"/>
  <c r="D145" i="6"/>
  <c r="E145" i="6"/>
  <c r="Z145" i="9" s="1"/>
  <c r="F145" i="6"/>
  <c r="G145" i="6"/>
  <c r="H145" i="6"/>
  <c r="I145" i="6"/>
  <c r="AD145" i="9" s="1"/>
  <c r="J145" i="6"/>
  <c r="K145" i="6"/>
  <c r="L145" i="6"/>
  <c r="M145" i="6"/>
  <c r="AH145" i="9" s="1"/>
  <c r="N145" i="6"/>
  <c r="O145" i="6"/>
  <c r="P145" i="6"/>
  <c r="Q145" i="6"/>
  <c r="AL145" i="9" s="1"/>
  <c r="R145" i="6"/>
  <c r="S145" i="6"/>
  <c r="A146" i="6"/>
  <c r="B146" i="6"/>
  <c r="W146" i="9" s="1"/>
  <c r="C146" i="6"/>
  <c r="D146" i="6"/>
  <c r="E146" i="6"/>
  <c r="Z146" i="9" s="1"/>
  <c r="F146" i="6"/>
  <c r="AA146" i="9" s="1"/>
  <c r="G146" i="6"/>
  <c r="H146" i="6"/>
  <c r="I146" i="6"/>
  <c r="AD146" i="9" s="1"/>
  <c r="J146" i="6"/>
  <c r="AE146" i="9" s="1"/>
  <c r="K146" i="6"/>
  <c r="L146" i="6"/>
  <c r="M146" i="6"/>
  <c r="AH146" i="9" s="1"/>
  <c r="N146" i="6"/>
  <c r="AI146" i="9" s="1"/>
  <c r="O146" i="6"/>
  <c r="P146" i="6"/>
  <c r="Q146" i="6"/>
  <c r="AL146" i="9" s="1"/>
  <c r="R146" i="6"/>
  <c r="AM146" i="9" s="1"/>
  <c r="S146" i="6"/>
  <c r="A147" i="6"/>
  <c r="B147" i="6"/>
  <c r="W147" i="9" s="1"/>
  <c r="C147" i="6"/>
  <c r="X147" i="9" s="1"/>
  <c r="D147" i="6"/>
  <c r="E147" i="6"/>
  <c r="Z147" i="9" s="1"/>
  <c r="F147" i="6"/>
  <c r="AA147" i="9" s="1"/>
  <c r="G147" i="6"/>
  <c r="AB147" i="9" s="1"/>
  <c r="H147" i="6"/>
  <c r="I147" i="6"/>
  <c r="AD147" i="9" s="1"/>
  <c r="J147" i="6"/>
  <c r="AE147" i="9" s="1"/>
  <c r="K147" i="6"/>
  <c r="AF147" i="9" s="1"/>
  <c r="L147" i="6"/>
  <c r="M147" i="6"/>
  <c r="AH147" i="9" s="1"/>
  <c r="N147" i="6"/>
  <c r="AI147" i="9" s="1"/>
  <c r="O147" i="6"/>
  <c r="AJ147" i="9" s="1"/>
  <c r="P147" i="6"/>
  <c r="Q147" i="6"/>
  <c r="AL147" i="9" s="1"/>
  <c r="R147" i="6"/>
  <c r="AM147" i="9" s="1"/>
  <c r="S147" i="6"/>
  <c r="AN147" i="9" s="1"/>
  <c r="A148" i="6"/>
  <c r="B148" i="6"/>
  <c r="W148" i="9" s="1"/>
  <c r="C148" i="6"/>
  <c r="X148" i="9" s="1"/>
  <c r="D148" i="6"/>
  <c r="Y148" i="9" s="1"/>
  <c r="E148" i="6"/>
  <c r="Z148" i="9" s="1"/>
  <c r="F148" i="6"/>
  <c r="AA148" i="9" s="1"/>
  <c r="G148" i="6"/>
  <c r="AB148" i="9" s="1"/>
  <c r="H148" i="6"/>
  <c r="AC148" i="9" s="1"/>
  <c r="I148" i="6"/>
  <c r="AD148" i="9" s="1"/>
  <c r="J148" i="6"/>
  <c r="AE148" i="9" s="1"/>
  <c r="K148" i="6"/>
  <c r="AF148" i="9" s="1"/>
  <c r="L148" i="6"/>
  <c r="AG148" i="9" s="1"/>
  <c r="M148" i="6"/>
  <c r="AH148" i="9" s="1"/>
  <c r="N148" i="6"/>
  <c r="AI148" i="9" s="1"/>
  <c r="O148" i="6"/>
  <c r="AJ148" i="9" s="1"/>
  <c r="P148" i="6"/>
  <c r="AK148" i="9" s="1"/>
  <c r="Q148" i="6"/>
  <c r="AL148" i="9" s="1"/>
  <c r="R148" i="6"/>
  <c r="AM148" i="9" s="1"/>
  <c r="S148" i="6"/>
  <c r="AN148" i="9" s="1"/>
  <c r="A149" i="6"/>
  <c r="B149" i="6"/>
  <c r="C149" i="6"/>
  <c r="D149" i="6"/>
  <c r="E149" i="6"/>
  <c r="Z149" i="9" s="1"/>
  <c r="F149" i="6"/>
  <c r="G149" i="6"/>
  <c r="H149" i="6"/>
  <c r="I149" i="6"/>
  <c r="AD149" i="9" s="1"/>
  <c r="J149" i="6"/>
  <c r="K149" i="6"/>
  <c r="L149" i="6"/>
  <c r="M149" i="6"/>
  <c r="AH149" i="9" s="1"/>
  <c r="N149" i="6"/>
  <c r="O149" i="6"/>
  <c r="P149" i="6"/>
  <c r="Q149" i="6"/>
  <c r="AL149" i="9" s="1"/>
  <c r="R149" i="6"/>
  <c r="S149" i="6"/>
  <c r="A150" i="6"/>
  <c r="B150" i="6"/>
  <c r="W150" i="9" s="1"/>
  <c r="C150" i="6"/>
  <c r="D150" i="6"/>
  <c r="E150" i="6"/>
  <c r="Z150" i="9" s="1"/>
  <c r="F150" i="6"/>
  <c r="AA150" i="9" s="1"/>
  <c r="G150" i="6"/>
  <c r="H150" i="6"/>
  <c r="I150" i="6"/>
  <c r="AD150" i="9" s="1"/>
  <c r="J150" i="6"/>
  <c r="AE150" i="9" s="1"/>
  <c r="K150" i="6"/>
  <c r="L150" i="6"/>
  <c r="M150" i="6"/>
  <c r="AH150" i="9" s="1"/>
  <c r="N150" i="6"/>
  <c r="AI150" i="9" s="1"/>
  <c r="O150" i="6"/>
  <c r="P150" i="6"/>
  <c r="Q150" i="6"/>
  <c r="AL150" i="9" s="1"/>
  <c r="R150" i="6"/>
  <c r="AM150" i="9" s="1"/>
  <c r="S150" i="6"/>
  <c r="A151" i="6"/>
  <c r="B151" i="6"/>
  <c r="W151" i="9" s="1"/>
  <c r="C151" i="6"/>
  <c r="X151" i="9" s="1"/>
  <c r="D151" i="6"/>
  <c r="E151" i="6"/>
  <c r="Z151" i="9" s="1"/>
  <c r="F151" i="6"/>
  <c r="AA151" i="9" s="1"/>
  <c r="G151" i="6"/>
  <c r="AB151" i="9" s="1"/>
  <c r="H151" i="6"/>
  <c r="I151" i="6"/>
  <c r="AD151" i="9" s="1"/>
  <c r="J151" i="6"/>
  <c r="AE151" i="9" s="1"/>
  <c r="K151" i="6"/>
  <c r="AF151" i="9" s="1"/>
  <c r="L151" i="6"/>
  <c r="M151" i="6"/>
  <c r="AH151" i="9" s="1"/>
  <c r="N151" i="6"/>
  <c r="AI151" i="9" s="1"/>
  <c r="O151" i="6"/>
  <c r="AJ151" i="9" s="1"/>
  <c r="P151" i="6"/>
  <c r="Q151" i="6"/>
  <c r="AL151" i="9" s="1"/>
  <c r="R151" i="6"/>
  <c r="AM151" i="9" s="1"/>
  <c r="S151" i="6"/>
  <c r="AN151" i="9" s="1"/>
  <c r="A152" i="6"/>
  <c r="B152" i="6"/>
  <c r="W152" i="9" s="1"/>
  <c r="C152" i="6"/>
  <c r="X152" i="9" s="1"/>
  <c r="D152" i="6"/>
  <c r="Y152" i="9" s="1"/>
  <c r="E152" i="6"/>
  <c r="Z152" i="9" s="1"/>
  <c r="F152" i="6"/>
  <c r="AA152" i="9" s="1"/>
  <c r="G152" i="6"/>
  <c r="AB152" i="9" s="1"/>
  <c r="H152" i="6"/>
  <c r="AC152" i="9" s="1"/>
  <c r="I152" i="6"/>
  <c r="AD152" i="9" s="1"/>
  <c r="J152" i="6"/>
  <c r="AE152" i="9" s="1"/>
  <c r="K152" i="6"/>
  <c r="AF152" i="9" s="1"/>
  <c r="L152" i="6"/>
  <c r="AG152" i="9" s="1"/>
  <c r="M152" i="6"/>
  <c r="AH152" i="9" s="1"/>
  <c r="N152" i="6"/>
  <c r="AI152" i="9" s="1"/>
  <c r="O152" i="6"/>
  <c r="AJ152" i="9" s="1"/>
  <c r="P152" i="6"/>
  <c r="AK152" i="9" s="1"/>
  <c r="Q152" i="6"/>
  <c r="AL152" i="9" s="1"/>
  <c r="R152" i="6"/>
  <c r="AM152" i="9" s="1"/>
  <c r="S152" i="6"/>
  <c r="AN152" i="9" s="1"/>
  <c r="A153" i="6"/>
  <c r="B153" i="6"/>
  <c r="C153" i="6"/>
  <c r="D153" i="6"/>
  <c r="E153" i="6"/>
  <c r="Z153" i="9" s="1"/>
  <c r="F153" i="6"/>
  <c r="G153" i="6"/>
  <c r="H153" i="6"/>
  <c r="I153" i="6"/>
  <c r="AD153" i="9" s="1"/>
  <c r="J153" i="6"/>
  <c r="K153" i="6"/>
  <c r="L153" i="6"/>
  <c r="M153" i="6"/>
  <c r="AH153" i="9" s="1"/>
  <c r="N153" i="6"/>
  <c r="O153" i="6"/>
  <c r="P153" i="6"/>
  <c r="Q153" i="6"/>
  <c r="AL153" i="9" s="1"/>
  <c r="R153" i="6"/>
  <c r="S153" i="6"/>
  <c r="A154" i="6"/>
  <c r="B154" i="6"/>
  <c r="W154" i="9" s="1"/>
  <c r="C154" i="6"/>
  <c r="D154" i="6"/>
  <c r="E154" i="6"/>
  <c r="Z154" i="9" s="1"/>
  <c r="F154" i="6"/>
  <c r="AA154" i="9" s="1"/>
  <c r="G154" i="6"/>
  <c r="H154" i="6"/>
  <c r="I154" i="6"/>
  <c r="AD154" i="9" s="1"/>
  <c r="J154" i="6"/>
  <c r="AE154" i="9" s="1"/>
  <c r="K154" i="6"/>
  <c r="L154" i="6"/>
  <c r="M154" i="6"/>
  <c r="AH154" i="9" s="1"/>
  <c r="N154" i="6"/>
  <c r="AI154" i="9" s="1"/>
  <c r="O154" i="6"/>
  <c r="P154" i="6"/>
  <c r="Q154" i="6"/>
  <c r="AL154" i="9" s="1"/>
  <c r="R154" i="6"/>
  <c r="AM154" i="9" s="1"/>
  <c r="S154" i="6"/>
  <c r="A155" i="6"/>
  <c r="B155" i="6"/>
  <c r="W155" i="9" s="1"/>
  <c r="C155" i="6"/>
  <c r="X155" i="9" s="1"/>
  <c r="D155" i="6"/>
  <c r="E155" i="6"/>
  <c r="Z155" i="9" s="1"/>
  <c r="F155" i="6"/>
  <c r="AA155" i="9" s="1"/>
  <c r="G155" i="6"/>
  <c r="AB155" i="9" s="1"/>
  <c r="H155" i="6"/>
  <c r="I155" i="6"/>
  <c r="AD155" i="9" s="1"/>
  <c r="J155" i="6"/>
  <c r="AE155" i="9" s="1"/>
  <c r="K155" i="6"/>
  <c r="AF155" i="9" s="1"/>
  <c r="L155" i="6"/>
  <c r="M155" i="6"/>
  <c r="AH155" i="9" s="1"/>
  <c r="N155" i="6"/>
  <c r="AI155" i="9" s="1"/>
  <c r="O155" i="6"/>
  <c r="AJ155" i="9" s="1"/>
  <c r="P155" i="6"/>
  <c r="Q155" i="6"/>
  <c r="AL155" i="9" s="1"/>
  <c r="R155" i="6"/>
  <c r="AM155" i="9" s="1"/>
  <c r="S155" i="6"/>
  <c r="AN155" i="9" s="1"/>
  <c r="A156" i="6"/>
  <c r="B156" i="6"/>
  <c r="W156" i="9" s="1"/>
  <c r="C156" i="6"/>
  <c r="X156" i="9" s="1"/>
  <c r="D156" i="6"/>
  <c r="Y156" i="9" s="1"/>
  <c r="E156" i="6"/>
  <c r="Z156" i="9" s="1"/>
  <c r="F156" i="6"/>
  <c r="AA156" i="9" s="1"/>
  <c r="G156" i="6"/>
  <c r="AB156" i="9" s="1"/>
  <c r="H156" i="6"/>
  <c r="AC156" i="9" s="1"/>
  <c r="I156" i="6"/>
  <c r="AD156" i="9" s="1"/>
  <c r="J156" i="6"/>
  <c r="AE156" i="9" s="1"/>
  <c r="K156" i="6"/>
  <c r="AF156" i="9" s="1"/>
  <c r="L156" i="6"/>
  <c r="AG156" i="9" s="1"/>
  <c r="M156" i="6"/>
  <c r="AH156" i="9" s="1"/>
  <c r="N156" i="6"/>
  <c r="AI156" i="9" s="1"/>
  <c r="O156" i="6"/>
  <c r="AJ156" i="9" s="1"/>
  <c r="P156" i="6"/>
  <c r="AK156" i="9" s="1"/>
  <c r="Q156" i="6"/>
  <c r="AL156" i="9" s="1"/>
  <c r="R156" i="6"/>
  <c r="AM156" i="9" s="1"/>
  <c r="S156" i="6"/>
  <c r="AN156" i="9" s="1"/>
  <c r="A157" i="6"/>
  <c r="B157" i="6"/>
  <c r="C157" i="6"/>
  <c r="D157" i="6"/>
  <c r="E157" i="6"/>
  <c r="Z157" i="9" s="1"/>
  <c r="F157" i="6"/>
  <c r="G157" i="6"/>
  <c r="H157" i="6"/>
  <c r="I157" i="6"/>
  <c r="AD157" i="9" s="1"/>
  <c r="J157" i="6"/>
  <c r="K157" i="6"/>
  <c r="L157" i="6"/>
  <c r="M157" i="6"/>
  <c r="AH157" i="9" s="1"/>
  <c r="N157" i="6"/>
  <c r="O157" i="6"/>
  <c r="P157" i="6"/>
  <c r="Q157" i="6"/>
  <c r="AL157" i="9" s="1"/>
  <c r="R157" i="6"/>
  <c r="S157" i="6"/>
  <c r="A158" i="6"/>
  <c r="B158" i="6"/>
  <c r="W158" i="9" s="1"/>
  <c r="C158" i="6"/>
  <c r="D158" i="6"/>
  <c r="E158" i="6"/>
  <c r="Z158" i="9" s="1"/>
  <c r="F158" i="6"/>
  <c r="AA158" i="9" s="1"/>
  <c r="G158" i="6"/>
  <c r="H158" i="6"/>
  <c r="I158" i="6"/>
  <c r="AD158" i="9" s="1"/>
  <c r="J158" i="6"/>
  <c r="AE158" i="9" s="1"/>
  <c r="K158" i="6"/>
  <c r="L158" i="6"/>
  <c r="M158" i="6"/>
  <c r="AH158" i="9" s="1"/>
  <c r="N158" i="6"/>
  <c r="AI158" i="9" s="1"/>
  <c r="O158" i="6"/>
  <c r="P158" i="6"/>
  <c r="Q158" i="6"/>
  <c r="AL158" i="9" s="1"/>
  <c r="R158" i="6"/>
  <c r="AM158" i="9" s="1"/>
  <c r="S158" i="6"/>
  <c r="A159" i="6"/>
  <c r="B159" i="6"/>
  <c r="W159" i="9" s="1"/>
  <c r="C159" i="6"/>
  <c r="X159" i="9" s="1"/>
  <c r="D159" i="6"/>
  <c r="E159" i="6"/>
  <c r="Z159" i="9" s="1"/>
  <c r="F159" i="6"/>
  <c r="AA159" i="9" s="1"/>
  <c r="G159" i="6"/>
  <c r="AB159" i="9" s="1"/>
  <c r="H159" i="6"/>
  <c r="I159" i="6"/>
  <c r="AD159" i="9" s="1"/>
  <c r="J159" i="6"/>
  <c r="AE159" i="9" s="1"/>
  <c r="K159" i="6"/>
  <c r="AF159" i="9" s="1"/>
  <c r="L159" i="6"/>
  <c r="M159" i="6"/>
  <c r="AH159" i="9" s="1"/>
  <c r="N159" i="6"/>
  <c r="AI159" i="9" s="1"/>
  <c r="O159" i="6"/>
  <c r="AJ159" i="9" s="1"/>
  <c r="P159" i="6"/>
  <c r="Q159" i="6"/>
  <c r="AL159" i="9" s="1"/>
  <c r="R159" i="6"/>
  <c r="AM159" i="9" s="1"/>
  <c r="S159" i="6"/>
  <c r="AN159" i="9" s="1"/>
  <c r="A160" i="6"/>
  <c r="B160" i="6"/>
  <c r="W160" i="9" s="1"/>
  <c r="C160" i="6"/>
  <c r="X160" i="9" s="1"/>
  <c r="D160" i="6"/>
  <c r="Y160" i="9" s="1"/>
  <c r="E160" i="6"/>
  <c r="Z160" i="9" s="1"/>
  <c r="F160" i="6"/>
  <c r="AA160" i="9" s="1"/>
  <c r="G160" i="6"/>
  <c r="AB160" i="9" s="1"/>
  <c r="H160" i="6"/>
  <c r="AC160" i="9" s="1"/>
  <c r="I160" i="6"/>
  <c r="AD160" i="9" s="1"/>
  <c r="J160" i="6"/>
  <c r="AE160" i="9" s="1"/>
  <c r="K160" i="6"/>
  <c r="AF160" i="9" s="1"/>
  <c r="L160" i="6"/>
  <c r="AG160" i="9" s="1"/>
  <c r="M160" i="6"/>
  <c r="AH160" i="9" s="1"/>
  <c r="N160" i="6"/>
  <c r="AI160" i="9" s="1"/>
  <c r="O160" i="6"/>
  <c r="AJ160" i="9" s="1"/>
  <c r="P160" i="6"/>
  <c r="AK160" i="9" s="1"/>
  <c r="Q160" i="6"/>
  <c r="AL160" i="9" s="1"/>
  <c r="R160" i="6"/>
  <c r="AM160" i="9" s="1"/>
  <c r="S160" i="6"/>
  <c r="AN160" i="9" s="1"/>
  <c r="A161" i="6"/>
  <c r="B161" i="6"/>
  <c r="C161" i="6"/>
  <c r="D161" i="6"/>
  <c r="E161" i="6"/>
  <c r="Z161" i="9" s="1"/>
  <c r="F161" i="6"/>
  <c r="G161" i="6"/>
  <c r="H161" i="6"/>
  <c r="I161" i="6"/>
  <c r="AD161" i="9" s="1"/>
  <c r="J161" i="6"/>
  <c r="K161" i="6"/>
  <c r="L161" i="6"/>
  <c r="M161" i="6"/>
  <c r="AH161" i="9" s="1"/>
  <c r="N161" i="6"/>
  <c r="O161" i="6"/>
  <c r="P161" i="6"/>
  <c r="Q161" i="6"/>
  <c r="AL161" i="9" s="1"/>
  <c r="R161" i="6"/>
  <c r="S161" i="6"/>
  <c r="A162" i="6"/>
  <c r="B162" i="6"/>
  <c r="W162" i="9" s="1"/>
  <c r="C162" i="6"/>
  <c r="D162" i="6"/>
  <c r="E162" i="6"/>
  <c r="Z162" i="9" s="1"/>
  <c r="F162" i="6"/>
  <c r="AA162" i="9" s="1"/>
  <c r="G162" i="6"/>
  <c r="H162" i="6"/>
  <c r="I162" i="6"/>
  <c r="AD162" i="9" s="1"/>
  <c r="J162" i="6"/>
  <c r="AE162" i="9" s="1"/>
  <c r="K162" i="6"/>
  <c r="L162" i="6"/>
  <c r="M162" i="6"/>
  <c r="AH162" i="9" s="1"/>
  <c r="N162" i="6"/>
  <c r="AI162" i="9" s="1"/>
  <c r="O162" i="6"/>
  <c r="P162" i="6"/>
  <c r="Q162" i="6"/>
  <c r="AL162" i="9" s="1"/>
  <c r="R162" i="6"/>
  <c r="AM162" i="9" s="1"/>
  <c r="S162" i="6"/>
  <c r="A163" i="6"/>
  <c r="B163" i="6"/>
  <c r="W163" i="9" s="1"/>
  <c r="C163" i="6"/>
  <c r="X163" i="9" s="1"/>
  <c r="D163" i="6"/>
  <c r="E163" i="6"/>
  <c r="Z163" i="9" s="1"/>
  <c r="F163" i="6"/>
  <c r="AA163" i="9" s="1"/>
  <c r="G163" i="6"/>
  <c r="AB163" i="9" s="1"/>
  <c r="H163" i="6"/>
  <c r="I163" i="6"/>
  <c r="AD163" i="9" s="1"/>
  <c r="J163" i="6"/>
  <c r="AE163" i="9" s="1"/>
  <c r="K163" i="6"/>
  <c r="AF163" i="9" s="1"/>
  <c r="L163" i="6"/>
  <c r="M163" i="6"/>
  <c r="AH163" i="9" s="1"/>
  <c r="N163" i="6"/>
  <c r="AI163" i="9" s="1"/>
  <c r="O163" i="6"/>
  <c r="AJ163" i="9" s="1"/>
  <c r="P163" i="6"/>
  <c r="Q163" i="6"/>
  <c r="AL163" i="9" s="1"/>
  <c r="R163" i="6"/>
  <c r="AM163" i="9" s="1"/>
  <c r="S163" i="6"/>
  <c r="AN163" i="9" s="1"/>
  <c r="A164" i="6"/>
  <c r="B164" i="6"/>
  <c r="W164" i="9" s="1"/>
  <c r="C164" i="6"/>
  <c r="X164" i="9" s="1"/>
  <c r="D164" i="6"/>
  <c r="Y164" i="9" s="1"/>
  <c r="E164" i="6"/>
  <c r="Z164" i="9" s="1"/>
  <c r="F164" i="6"/>
  <c r="AA164" i="9" s="1"/>
  <c r="G164" i="6"/>
  <c r="AB164" i="9" s="1"/>
  <c r="H164" i="6"/>
  <c r="AC164" i="9" s="1"/>
  <c r="I164" i="6"/>
  <c r="AD164" i="9" s="1"/>
  <c r="J164" i="6"/>
  <c r="AE164" i="9" s="1"/>
  <c r="K164" i="6"/>
  <c r="AF164" i="9" s="1"/>
  <c r="L164" i="6"/>
  <c r="AG164" i="9" s="1"/>
  <c r="M164" i="6"/>
  <c r="AH164" i="9" s="1"/>
  <c r="N164" i="6"/>
  <c r="AI164" i="9" s="1"/>
  <c r="O164" i="6"/>
  <c r="AJ164" i="9" s="1"/>
  <c r="P164" i="6"/>
  <c r="AK164" i="9" s="1"/>
  <c r="Q164" i="6"/>
  <c r="AL164" i="9" s="1"/>
  <c r="R164" i="6"/>
  <c r="AM164" i="9" s="1"/>
  <c r="S164" i="6"/>
  <c r="AN164" i="9" s="1"/>
  <c r="A165" i="6"/>
  <c r="B165" i="6"/>
  <c r="C165" i="6"/>
  <c r="D165" i="6"/>
  <c r="E165" i="6"/>
  <c r="Z165" i="9" s="1"/>
  <c r="F165" i="6"/>
  <c r="G165" i="6"/>
  <c r="H165" i="6"/>
  <c r="I165" i="6"/>
  <c r="AD165" i="9" s="1"/>
  <c r="J165" i="6"/>
  <c r="K165" i="6"/>
  <c r="L165" i="6"/>
  <c r="M165" i="6"/>
  <c r="AH165" i="9" s="1"/>
  <c r="N165" i="6"/>
  <c r="O165" i="6"/>
  <c r="P165" i="6"/>
  <c r="Q165" i="6"/>
  <c r="AL165" i="9" s="1"/>
  <c r="R165" i="6"/>
  <c r="S165" i="6"/>
  <c r="A166" i="6"/>
  <c r="B166" i="6"/>
  <c r="W166" i="9" s="1"/>
  <c r="C166" i="6"/>
  <c r="D166" i="6"/>
  <c r="E166" i="6"/>
  <c r="Z166" i="9" s="1"/>
  <c r="F166" i="6"/>
  <c r="AA166" i="9" s="1"/>
  <c r="G166" i="6"/>
  <c r="H166" i="6"/>
  <c r="I166" i="6"/>
  <c r="AD166" i="9" s="1"/>
  <c r="J166" i="6"/>
  <c r="AE166" i="9" s="1"/>
  <c r="K166" i="6"/>
  <c r="L166" i="6"/>
  <c r="M166" i="6"/>
  <c r="AH166" i="9" s="1"/>
  <c r="N166" i="6"/>
  <c r="AI166" i="9" s="1"/>
  <c r="O166" i="6"/>
  <c r="P166" i="6"/>
  <c r="Q166" i="6"/>
  <c r="AL166" i="9" s="1"/>
  <c r="R166" i="6"/>
  <c r="AM166" i="9" s="1"/>
  <c r="S166" i="6"/>
  <c r="A167" i="6"/>
  <c r="B167" i="6"/>
  <c r="W167" i="9" s="1"/>
  <c r="C167" i="6"/>
  <c r="X167" i="9" s="1"/>
  <c r="D167" i="6"/>
  <c r="E167" i="6"/>
  <c r="Z167" i="9" s="1"/>
  <c r="F167" i="6"/>
  <c r="AA167" i="9" s="1"/>
  <c r="G167" i="6"/>
  <c r="AB167" i="9" s="1"/>
  <c r="H167" i="6"/>
  <c r="I167" i="6"/>
  <c r="AD167" i="9" s="1"/>
  <c r="J167" i="6"/>
  <c r="AE167" i="9" s="1"/>
  <c r="K167" i="6"/>
  <c r="AF167" i="9" s="1"/>
  <c r="L167" i="6"/>
  <c r="M167" i="6"/>
  <c r="AH167" i="9" s="1"/>
  <c r="N167" i="6"/>
  <c r="AI167" i="9" s="1"/>
  <c r="O167" i="6"/>
  <c r="AJ167" i="9" s="1"/>
  <c r="P167" i="6"/>
  <c r="Q167" i="6"/>
  <c r="AL167" i="9" s="1"/>
  <c r="R167" i="6"/>
  <c r="AM167" i="9" s="1"/>
  <c r="S167" i="6"/>
  <c r="AN167" i="9" s="1"/>
  <c r="A168" i="6"/>
  <c r="B168" i="6"/>
  <c r="W168" i="9" s="1"/>
  <c r="C168" i="6"/>
  <c r="X168" i="9" s="1"/>
  <c r="D168" i="6"/>
  <c r="Y168" i="9" s="1"/>
  <c r="E168" i="6"/>
  <c r="Z168" i="9" s="1"/>
  <c r="F168" i="6"/>
  <c r="AA168" i="9" s="1"/>
  <c r="G168" i="6"/>
  <c r="AB168" i="9" s="1"/>
  <c r="H168" i="6"/>
  <c r="AC168" i="9" s="1"/>
  <c r="I168" i="6"/>
  <c r="AD168" i="9" s="1"/>
  <c r="J168" i="6"/>
  <c r="AE168" i="9" s="1"/>
  <c r="K168" i="6"/>
  <c r="AF168" i="9" s="1"/>
  <c r="L168" i="6"/>
  <c r="AG168" i="9" s="1"/>
  <c r="M168" i="6"/>
  <c r="AH168" i="9" s="1"/>
  <c r="N168" i="6"/>
  <c r="AI168" i="9" s="1"/>
  <c r="O168" i="6"/>
  <c r="AJ168" i="9" s="1"/>
  <c r="P168" i="6"/>
  <c r="AK168" i="9" s="1"/>
  <c r="Q168" i="6"/>
  <c r="AL168" i="9" s="1"/>
  <c r="R168" i="6"/>
  <c r="AM168" i="9" s="1"/>
  <c r="S168" i="6"/>
  <c r="AN168" i="9" s="1"/>
  <c r="A169" i="6"/>
  <c r="B169" i="6"/>
  <c r="C169" i="6"/>
  <c r="D169" i="6"/>
  <c r="E169" i="6"/>
  <c r="Z169" i="9" s="1"/>
  <c r="F169" i="6"/>
  <c r="G169" i="6"/>
  <c r="H169" i="6"/>
  <c r="I169" i="6"/>
  <c r="AD169" i="9" s="1"/>
  <c r="J169" i="6"/>
  <c r="K169" i="6"/>
  <c r="L169" i="6"/>
  <c r="M169" i="6"/>
  <c r="AH169" i="9" s="1"/>
  <c r="N169" i="6"/>
  <c r="O169" i="6"/>
  <c r="P169" i="6"/>
  <c r="Q169" i="6"/>
  <c r="AL169" i="9" s="1"/>
  <c r="R169" i="6"/>
  <c r="S169" i="6"/>
  <c r="A170" i="6"/>
  <c r="B170" i="6"/>
  <c r="W170" i="9" s="1"/>
  <c r="C170" i="6"/>
  <c r="D170" i="6"/>
  <c r="E170" i="6"/>
  <c r="Z170" i="9" s="1"/>
  <c r="F170" i="6"/>
  <c r="AA170" i="9" s="1"/>
  <c r="G170" i="6"/>
  <c r="H170" i="6"/>
  <c r="I170" i="6"/>
  <c r="AD170" i="9" s="1"/>
  <c r="J170" i="6"/>
  <c r="AE170" i="9" s="1"/>
  <c r="K170" i="6"/>
  <c r="L170" i="6"/>
  <c r="M170" i="6"/>
  <c r="AH170" i="9" s="1"/>
  <c r="N170" i="6"/>
  <c r="AI170" i="9" s="1"/>
  <c r="O170" i="6"/>
  <c r="P170" i="6"/>
  <c r="Q170" i="6"/>
  <c r="AL170" i="9" s="1"/>
  <c r="R170" i="6"/>
  <c r="AM170" i="9" s="1"/>
  <c r="S170" i="6"/>
  <c r="A171" i="6"/>
  <c r="B171" i="6"/>
  <c r="W171" i="9" s="1"/>
  <c r="C171" i="6"/>
  <c r="X171" i="9" s="1"/>
  <c r="D171" i="6"/>
  <c r="E171" i="6"/>
  <c r="Z171" i="9" s="1"/>
  <c r="F171" i="6"/>
  <c r="AA171" i="9" s="1"/>
  <c r="G171" i="6"/>
  <c r="AB171" i="9" s="1"/>
  <c r="H171" i="6"/>
  <c r="I171" i="6"/>
  <c r="AD171" i="9" s="1"/>
  <c r="J171" i="6"/>
  <c r="AE171" i="9" s="1"/>
  <c r="K171" i="6"/>
  <c r="AF171" i="9" s="1"/>
  <c r="L171" i="6"/>
  <c r="M171" i="6"/>
  <c r="AH171" i="9" s="1"/>
  <c r="N171" i="6"/>
  <c r="AI171" i="9" s="1"/>
  <c r="O171" i="6"/>
  <c r="AJ171" i="9" s="1"/>
  <c r="P171" i="6"/>
  <c r="Q171" i="6"/>
  <c r="AL171" i="9" s="1"/>
  <c r="R171" i="6"/>
  <c r="AM171" i="9" s="1"/>
  <c r="S171" i="6"/>
  <c r="AN171" i="9" s="1"/>
  <c r="A172" i="6"/>
  <c r="B172" i="6"/>
  <c r="W172" i="9" s="1"/>
  <c r="C172" i="6"/>
  <c r="X172" i="9" s="1"/>
  <c r="D172" i="6"/>
  <c r="Y172" i="9" s="1"/>
  <c r="E172" i="6"/>
  <c r="Z172" i="9" s="1"/>
  <c r="F172" i="6"/>
  <c r="AA172" i="9" s="1"/>
  <c r="G172" i="6"/>
  <c r="AB172" i="9" s="1"/>
  <c r="H172" i="6"/>
  <c r="AC172" i="9" s="1"/>
  <c r="I172" i="6"/>
  <c r="AD172" i="9" s="1"/>
  <c r="J172" i="6"/>
  <c r="AE172" i="9" s="1"/>
  <c r="K172" i="6"/>
  <c r="AF172" i="9" s="1"/>
  <c r="L172" i="6"/>
  <c r="AG172" i="9" s="1"/>
  <c r="M172" i="6"/>
  <c r="AH172" i="9" s="1"/>
  <c r="N172" i="6"/>
  <c r="AI172" i="9" s="1"/>
  <c r="O172" i="6"/>
  <c r="AJ172" i="9" s="1"/>
  <c r="P172" i="6"/>
  <c r="AK172" i="9" s="1"/>
  <c r="Q172" i="6"/>
  <c r="AL172" i="9" s="1"/>
  <c r="R172" i="6"/>
  <c r="AM172" i="9" s="1"/>
  <c r="S172" i="6"/>
  <c r="AN172" i="9" s="1"/>
  <c r="A173" i="6"/>
  <c r="B173" i="6"/>
  <c r="C173" i="6"/>
  <c r="D173" i="6"/>
  <c r="E173" i="6"/>
  <c r="Z173" i="9" s="1"/>
  <c r="F173" i="6"/>
  <c r="G173" i="6"/>
  <c r="H173" i="6"/>
  <c r="I173" i="6"/>
  <c r="AD173" i="9" s="1"/>
  <c r="J173" i="6"/>
  <c r="K173" i="6"/>
  <c r="L173" i="6"/>
  <c r="M173" i="6"/>
  <c r="AH173" i="9" s="1"/>
  <c r="N173" i="6"/>
  <c r="O173" i="6"/>
  <c r="P173" i="6"/>
  <c r="Q173" i="6"/>
  <c r="AL173" i="9" s="1"/>
  <c r="R173" i="6"/>
  <c r="S173" i="6"/>
  <c r="A174" i="6"/>
  <c r="B174" i="6"/>
  <c r="W174" i="9" s="1"/>
  <c r="C174" i="6"/>
  <c r="D174" i="6"/>
  <c r="E174" i="6"/>
  <c r="Z174" i="9" s="1"/>
  <c r="F174" i="6"/>
  <c r="AA174" i="9" s="1"/>
  <c r="G174" i="6"/>
  <c r="H174" i="6"/>
  <c r="I174" i="6"/>
  <c r="AD174" i="9" s="1"/>
  <c r="J174" i="6"/>
  <c r="AE174" i="9" s="1"/>
  <c r="K174" i="6"/>
  <c r="L174" i="6"/>
  <c r="M174" i="6"/>
  <c r="AH174" i="9" s="1"/>
  <c r="N174" i="6"/>
  <c r="AI174" i="9" s="1"/>
  <c r="O174" i="6"/>
  <c r="P174" i="6"/>
  <c r="Q174" i="6"/>
  <c r="AL174" i="9" s="1"/>
  <c r="R174" i="6"/>
  <c r="AM174" i="9" s="1"/>
  <c r="S174" i="6"/>
  <c r="A175" i="6"/>
  <c r="B175" i="6"/>
  <c r="W175" i="9" s="1"/>
  <c r="C175" i="6"/>
  <c r="X175" i="9" s="1"/>
  <c r="D175" i="6"/>
  <c r="E175" i="6"/>
  <c r="Z175" i="9" s="1"/>
  <c r="F175" i="6"/>
  <c r="AA175" i="9" s="1"/>
  <c r="G175" i="6"/>
  <c r="AB175" i="9" s="1"/>
  <c r="H175" i="6"/>
  <c r="I175" i="6"/>
  <c r="AD175" i="9" s="1"/>
  <c r="J175" i="6"/>
  <c r="AE175" i="9" s="1"/>
  <c r="K175" i="6"/>
  <c r="AF175" i="9" s="1"/>
  <c r="L175" i="6"/>
  <c r="M175" i="6"/>
  <c r="AH175" i="9" s="1"/>
  <c r="N175" i="6"/>
  <c r="AI175" i="9" s="1"/>
  <c r="O175" i="6"/>
  <c r="AJ175" i="9" s="1"/>
  <c r="P175" i="6"/>
  <c r="Q175" i="6"/>
  <c r="AL175" i="9" s="1"/>
  <c r="R175" i="6"/>
  <c r="AM175" i="9" s="1"/>
  <c r="S175" i="6"/>
  <c r="AN175" i="9" s="1"/>
  <c r="A176" i="6"/>
  <c r="B176" i="6"/>
  <c r="W176" i="9" s="1"/>
  <c r="C176" i="6"/>
  <c r="X176" i="9" s="1"/>
  <c r="D176" i="6"/>
  <c r="Y176" i="9" s="1"/>
  <c r="E176" i="6"/>
  <c r="Z176" i="9" s="1"/>
  <c r="F176" i="6"/>
  <c r="AA176" i="9" s="1"/>
  <c r="G176" i="6"/>
  <c r="AB176" i="9" s="1"/>
  <c r="H176" i="6"/>
  <c r="AC176" i="9" s="1"/>
  <c r="I176" i="6"/>
  <c r="AD176" i="9" s="1"/>
  <c r="J176" i="6"/>
  <c r="AE176" i="9" s="1"/>
  <c r="K176" i="6"/>
  <c r="AF176" i="9" s="1"/>
  <c r="L176" i="6"/>
  <c r="AG176" i="9" s="1"/>
  <c r="M176" i="6"/>
  <c r="AH176" i="9" s="1"/>
  <c r="N176" i="6"/>
  <c r="AI176" i="9" s="1"/>
  <c r="O176" i="6"/>
  <c r="AJ176" i="9" s="1"/>
  <c r="P176" i="6"/>
  <c r="AK176" i="9" s="1"/>
  <c r="Q176" i="6"/>
  <c r="AL176" i="9" s="1"/>
  <c r="R176" i="6"/>
  <c r="AM176" i="9" s="1"/>
  <c r="S176" i="6"/>
  <c r="AN176" i="9" s="1"/>
  <c r="A177" i="6"/>
  <c r="B177" i="6"/>
  <c r="C177" i="6"/>
  <c r="D177" i="6"/>
  <c r="E177" i="6"/>
  <c r="Z177" i="9" s="1"/>
  <c r="F177" i="6"/>
  <c r="G177" i="6"/>
  <c r="H177" i="6"/>
  <c r="I177" i="6"/>
  <c r="AD177" i="9" s="1"/>
  <c r="J177" i="6"/>
  <c r="K177" i="6"/>
  <c r="L177" i="6"/>
  <c r="M177" i="6"/>
  <c r="AH177" i="9" s="1"/>
  <c r="N177" i="6"/>
  <c r="O177" i="6"/>
  <c r="P177" i="6"/>
  <c r="Q177" i="6"/>
  <c r="AL177" i="9" s="1"/>
  <c r="R177" i="6"/>
  <c r="S177" i="6"/>
  <c r="A178" i="6"/>
  <c r="B178" i="6"/>
  <c r="W178" i="9" s="1"/>
  <c r="C178" i="6"/>
  <c r="D178" i="6"/>
  <c r="E178" i="6"/>
  <c r="Z178" i="9" s="1"/>
  <c r="F178" i="6"/>
  <c r="AA178" i="9" s="1"/>
  <c r="G178" i="6"/>
  <c r="H178" i="6"/>
  <c r="I178" i="6"/>
  <c r="AD178" i="9" s="1"/>
  <c r="J178" i="6"/>
  <c r="AE178" i="9" s="1"/>
  <c r="K178" i="6"/>
  <c r="L178" i="6"/>
  <c r="M178" i="6"/>
  <c r="AH178" i="9" s="1"/>
  <c r="N178" i="6"/>
  <c r="AI178" i="9" s="1"/>
  <c r="O178" i="6"/>
  <c r="P178" i="6"/>
  <c r="Q178" i="6"/>
  <c r="AL178" i="9" s="1"/>
  <c r="R178" i="6"/>
  <c r="AM178" i="9" s="1"/>
  <c r="S178" i="6"/>
  <c r="A179" i="6"/>
  <c r="B179" i="6"/>
  <c r="W179" i="9" s="1"/>
  <c r="C179" i="6"/>
  <c r="X179" i="9" s="1"/>
  <c r="D179" i="6"/>
  <c r="E179" i="6"/>
  <c r="Z179" i="9" s="1"/>
  <c r="F179" i="6"/>
  <c r="AA179" i="9" s="1"/>
  <c r="G179" i="6"/>
  <c r="AB179" i="9" s="1"/>
  <c r="H179" i="6"/>
  <c r="I179" i="6"/>
  <c r="AD179" i="9" s="1"/>
  <c r="J179" i="6"/>
  <c r="AE179" i="9" s="1"/>
  <c r="K179" i="6"/>
  <c r="AF179" i="9" s="1"/>
  <c r="L179" i="6"/>
  <c r="M179" i="6"/>
  <c r="AH179" i="9" s="1"/>
  <c r="N179" i="6"/>
  <c r="AI179" i="9" s="1"/>
  <c r="O179" i="6"/>
  <c r="AJ179" i="9" s="1"/>
  <c r="P179" i="6"/>
  <c r="Q179" i="6"/>
  <c r="AL179" i="9" s="1"/>
  <c r="R179" i="6"/>
  <c r="AM179" i="9" s="1"/>
  <c r="S179" i="6"/>
  <c r="AN179" i="9" s="1"/>
  <c r="A180" i="6"/>
  <c r="B180" i="6"/>
  <c r="W180" i="9" s="1"/>
  <c r="C180" i="6"/>
  <c r="X180" i="9" s="1"/>
  <c r="D180" i="6"/>
  <c r="Y180" i="9" s="1"/>
  <c r="E180" i="6"/>
  <c r="Z180" i="9" s="1"/>
  <c r="F180" i="6"/>
  <c r="AA180" i="9" s="1"/>
  <c r="G180" i="6"/>
  <c r="AB180" i="9" s="1"/>
  <c r="H180" i="6"/>
  <c r="AC180" i="9" s="1"/>
  <c r="I180" i="6"/>
  <c r="AD180" i="9" s="1"/>
  <c r="J180" i="6"/>
  <c r="AE180" i="9" s="1"/>
  <c r="K180" i="6"/>
  <c r="AF180" i="9" s="1"/>
  <c r="L180" i="6"/>
  <c r="AG180" i="9" s="1"/>
  <c r="M180" i="6"/>
  <c r="AH180" i="9" s="1"/>
  <c r="N180" i="6"/>
  <c r="AI180" i="9" s="1"/>
  <c r="O180" i="6"/>
  <c r="AJ180" i="9" s="1"/>
  <c r="P180" i="6"/>
  <c r="AK180" i="9" s="1"/>
  <c r="Q180" i="6"/>
  <c r="AL180" i="9" s="1"/>
  <c r="R180" i="6"/>
  <c r="AM180" i="9" s="1"/>
  <c r="S180" i="6"/>
  <c r="AN180" i="9" s="1"/>
  <c r="A181" i="6"/>
  <c r="B181" i="6"/>
  <c r="C181" i="6"/>
  <c r="D181" i="6"/>
  <c r="E181" i="6"/>
  <c r="Z181" i="9" s="1"/>
  <c r="F181" i="6"/>
  <c r="G181" i="6"/>
  <c r="H181" i="6"/>
  <c r="I181" i="6"/>
  <c r="AD181" i="9" s="1"/>
  <c r="J181" i="6"/>
  <c r="K181" i="6"/>
  <c r="L181" i="6"/>
  <c r="M181" i="6"/>
  <c r="AH181" i="9" s="1"/>
  <c r="N181" i="6"/>
  <c r="O181" i="6"/>
  <c r="P181" i="6"/>
  <c r="Q181" i="6"/>
  <c r="AL181" i="9" s="1"/>
  <c r="R181" i="6"/>
  <c r="S181" i="6"/>
  <c r="A182" i="6"/>
  <c r="B182" i="6"/>
  <c r="W182" i="9" s="1"/>
  <c r="C182" i="6"/>
  <c r="D182" i="6"/>
  <c r="E182" i="6"/>
  <c r="Z182" i="9" s="1"/>
  <c r="F182" i="6"/>
  <c r="AA182" i="9" s="1"/>
  <c r="G182" i="6"/>
  <c r="H182" i="6"/>
  <c r="I182" i="6"/>
  <c r="AD182" i="9" s="1"/>
  <c r="J182" i="6"/>
  <c r="AE182" i="9" s="1"/>
  <c r="K182" i="6"/>
  <c r="L182" i="6"/>
  <c r="M182" i="6"/>
  <c r="AH182" i="9" s="1"/>
  <c r="N182" i="6"/>
  <c r="AI182" i="9" s="1"/>
  <c r="O182" i="6"/>
  <c r="P182" i="6"/>
  <c r="Q182" i="6"/>
  <c r="AL182" i="9" s="1"/>
  <c r="R182" i="6"/>
  <c r="AM182" i="9" s="1"/>
  <c r="S182" i="6"/>
  <c r="A183" i="6"/>
  <c r="B183" i="6"/>
  <c r="W183" i="9" s="1"/>
  <c r="C183" i="6"/>
  <c r="X183" i="9" s="1"/>
  <c r="D183" i="6"/>
  <c r="E183" i="6"/>
  <c r="Z183" i="9" s="1"/>
  <c r="F183" i="6"/>
  <c r="AA183" i="9" s="1"/>
  <c r="G183" i="6"/>
  <c r="AB183" i="9" s="1"/>
  <c r="H183" i="6"/>
  <c r="I183" i="6"/>
  <c r="AD183" i="9" s="1"/>
  <c r="J183" i="6"/>
  <c r="AE183" i="9" s="1"/>
  <c r="K183" i="6"/>
  <c r="AF183" i="9" s="1"/>
  <c r="L183" i="6"/>
  <c r="M183" i="6"/>
  <c r="AH183" i="9" s="1"/>
  <c r="N183" i="6"/>
  <c r="AI183" i="9" s="1"/>
  <c r="O183" i="6"/>
  <c r="AJ183" i="9" s="1"/>
  <c r="P183" i="6"/>
  <c r="Q183" i="6"/>
  <c r="AL183" i="9" s="1"/>
  <c r="R183" i="6"/>
  <c r="AM183" i="9" s="1"/>
  <c r="S183" i="6"/>
  <c r="AN183" i="9" s="1"/>
  <c r="A184" i="6"/>
  <c r="B184" i="6"/>
  <c r="W184" i="9" s="1"/>
  <c r="C184" i="6"/>
  <c r="X184" i="9" s="1"/>
  <c r="D184" i="6"/>
  <c r="Y184" i="9" s="1"/>
  <c r="E184" i="6"/>
  <c r="Z184" i="9" s="1"/>
  <c r="F184" i="6"/>
  <c r="AA184" i="9" s="1"/>
  <c r="G184" i="6"/>
  <c r="AB184" i="9" s="1"/>
  <c r="H184" i="6"/>
  <c r="AC184" i="9" s="1"/>
  <c r="I184" i="6"/>
  <c r="AD184" i="9" s="1"/>
  <c r="J184" i="6"/>
  <c r="AE184" i="9" s="1"/>
  <c r="K184" i="6"/>
  <c r="AF184" i="9" s="1"/>
  <c r="L184" i="6"/>
  <c r="AG184" i="9" s="1"/>
  <c r="M184" i="6"/>
  <c r="AH184" i="9" s="1"/>
  <c r="N184" i="6"/>
  <c r="AI184" i="9" s="1"/>
  <c r="O184" i="6"/>
  <c r="AJ184" i="9" s="1"/>
  <c r="P184" i="6"/>
  <c r="AK184" i="9" s="1"/>
  <c r="Q184" i="6"/>
  <c r="AL184" i="9" s="1"/>
  <c r="R184" i="6"/>
  <c r="AM184" i="9" s="1"/>
  <c r="S184" i="6"/>
  <c r="AN184" i="9" s="1"/>
  <c r="A185" i="6"/>
  <c r="B185" i="6"/>
  <c r="C185" i="6"/>
  <c r="D185" i="6"/>
  <c r="E185" i="6"/>
  <c r="Z185" i="9" s="1"/>
  <c r="F185" i="6"/>
  <c r="G185" i="6"/>
  <c r="H185" i="6"/>
  <c r="I185" i="6"/>
  <c r="AD185" i="9" s="1"/>
  <c r="J185" i="6"/>
  <c r="K185" i="6"/>
  <c r="L185" i="6"/>
  <c r="M185" i="6"/>
  <c r="AH185" i="9" s="1"/>
  <c r="N185" i="6"/>
  <c r="O185" i="6"/>
  <c r="P185" i="6"/>
  <c r="Q185" i="6"/>
  <c r="AL185" i="9" s="1"/>
  <c r="R185" i="6"/>
  <c r="S185" i="6"/>
  <c r="A186" i="6"/>
  <c r="B186" i="6"/>
  <c r="W186" i="9" s="1"/>
  <c r="C186" i="6"/>
  <c r="D186" i="6"/>
  <c r="E186" i="6"/>
  <c r="Z186" i="9" s="1"/>
  <c r="F186" i="6"/>
  <c r="AA186" i="9" s="1"/>
  <c r="G186" i="6"/>
  <c r="H186" i="6"/>
  <c r="I186" i="6"/>
  <c r="AD186" i="9" s="1"/>
  <c r="J186" i="6"/>
  <c r="AE186" i="9" s="1"/>
  <c r="K186" i="6"/>
  <c r="L186" i="6"/>
  <c r="M186" i="6"/>
  <c r="AH186" i="9" s="1"/>
  <c r="N186" i="6"/>
  <c r="AI186" i="9" s="1"/>
  <c r="O186" i="6"/>
  <c r="P186" i="6"/>
  <c r="Q186" i="6"/>
  <c r="AL186" i="9" s="1"/>
  <c r="R186" i="6"/>
  <c r="AM186" i="9" s="1"/>
  <c r="S186" i="6"/>
  <c r="A187" i="6"/>
  <c r="B187" i="6"/>
  <c r="W187" i="9" s="1"/>
  <c r="C187" i="6"/>
  <c r="X187" i="9" s="1"/>
  <c r="D187" i="6"/>
  <c r="E187" i="6"/>
  <c r="Z187" i="9" s="1"/>
  <c r="F187" i="6"/>
  <c r="AA187" i="9" s="1"/>
  <c r="G187" i="6"/>
  <c r="AB187" i="9" s="1"/>
  <c r="H187" i="6"/>
  <c r="I187" i="6"/>
  <c r="AD187" i="9" s="1"/>
  <c r="J187" i="6"/>
  <c r="AE187" i="9" s="1"/>
  <c r="K187" i="6"/>
  <c r="AF187" i="9" s="1"/>
  <c r="L187" i="6"/>
  <c r="M187" i="6"/>
  <c r="AH187" i="9" s="1"/>
  <c r="N187" i="6"/>
  <c r="AI187" i="9" s="1"/>
  <c r="O187" i="6"/>
  <c r="AJ187" i="9" s="1"/>
  <c r="P187" i="6"/>
  <c r="Q187" i="6"/>
  <c r="AL187" i="9" s="1"/>
  <c r="R187" i="6"/>
  <c r="AM187" i="9" s="1"/>
  <c r="S187" i="6"/>
  <c r="AN187" i="9" s="1"/>
  <c r="A188" i="6"/>
  <c r="B188" i="6"/>
  <c r="W188" i="9" s="1"/>
  <c r="C188" i="6"/>
  <c r="X188" i="9" s="1"/>
  <c r="D188" i="6"/>
  <c r="Y188" i="9" s="1"/>
  <c r="E188" i="6"/>
  <c r="Z188" i="9" s="1"/>
  <c r="F188" i="6"/>
  <c r="AA188" i="9" s="1"/>
  <c r="G188" i="6"/>
  <c r="AB188" i="9" s="1"/>
  <c r="H188" i="6"/>
  <c r="AC188" i="9" s="1"/>
  <c r="I188" i="6"/>
  <c r="AD188" i="9" s="1"/>
  <c r="J188" i="6"/>
  <c r="AE188" i="9" s="1"/>
  <c r="K188" i="6"/>
  <c r="AF188" i="9" s="1"/>
  <c r="L188" i="6"/>
  <c r="AG188" i="9" s="1"/>
  <c r="M188" i="6"/>
  <c r="AH188" i="9" s="1"/>
  <c r="N188" i="6"/>
  <c r="AI188" i="9" s="1"/>
  <c r="O188" i="6"/>
  <c r="AJ188" i="9" s="1"/>
  <c r="P188" i="6"/>
  <c r="AK188" i="9" s="1"/>
  <c r="Q188" i="6"/>
  <c r="AL188" i="9" s="1"/>
  <c r="R188" i="6"/>
  <c r="AM188" i="9" s="1"/>
  <c r="S188" i="6"/>
  <c r="AN188" i="9" s="1"/>
  <c r="A189" i="6"/>
  <c r="B189" i="6"/>
  <c r="C189" i="6"/>
  <c r="D189" i="6"/>
  <c r="E189" i="6"/>
  <c r="Z189" i="9" s="1"/>
  <c r="F189" i="6"/>
  <c r="G189" i="6"/>
  <c r="H189" i="6"/>
  <c r="I189" i="6"/>
  <c r="AD189" i="9" s="1"/>
  <c r="J189" i="6"/>
  <c r="K189" i="6"/>
  <c r="L189" i="6"/>
  <c r="M189" i="6"/>
  <c r="AH189" i="9" s="1"/>
  <c r="N189" i="6"/>
  <c r="O189" i="6"/>
  <c r="P189" i="6"/>
  <c r="Q189" i="6"/>
  <c r="AL189" i="9" s="1"/>
  <c r="R189" i="6"/>
  <c r="S189" i="6"/>
  <c r="A190" i="6"/>
  <c r="B190" i="6"/>
  <c r="W190" i="9" s="1"/>
  <c r="C190" i="6"/>
  <c r="D190" i="6"/>
  <c r="E190" i="6"/>
  <c r="Z190" i="9" s="1"/>
  <c r="F190" i="6"/>
  <c r="AA190" i="9" s="1"/>
  <c r="G190" i="6"/>
  <c r="H190" i="6"/>
  <c r="I190" i="6"/>
  <c r="AD190" i="9" s="1"/>
  <c r="J190" i="6"/>
  <c r="AE190" i="9" s="1"/>
  <c r="K190" i="6"/>
  <c r="L190" i="6"/>
  <c r="M190" i="6"/>
  <c r="AH190" i="9" s="1"/>
  <c r="N190" i="6"/>
  <c r="AI190" i="9" s="1"/>
  <c r="O190" i="6"/>
  <c r="P190" i="6"/>
  <c r="Q190" i="6"/>
  <c r="AL190" i="9" s="1"/>
  <c r="R190" i="6"/>
  <c r="AM190" i="9" s="1"/>
  <c r="S190" i="6"/>
  <c r="A191" i="6"/>
  <c r="B191" i="6"/>
  <c r="W191" i="9" s="1"/>
  <c r="C191" i="6"/>
  <c r="X191" i="9" s="1"/>
  <c r="D191" i="6"/>
  <c r="E191" i="6"/>
  <c r="Z191" i="9" s="1"/>
  <c r="F191" i="6"/>
  <c r="AA191" i="9" s="1"/>
  <c r="G191" i="6"/>
  <c r="AB191" i="9" s="1"/>
  <c r="H191" i="6"/>
  <c r="I191" i="6"/>
  <c r="AD191" i="9" s="1"/>
  <c r="J191" i="6"/>
  <c r="AE191" i="9" s="1"/>
  <c r="K191" i="6"/>
  <c r="AF191" i="9" s="1"/>
  <c r="L191" i="6"/>
  <c r="M191" i="6"/>
  <c r="AH191" i="9" s="1"/>
  <c r="N191" i="6"/>
  <c r="AI191" i="9" s="1"/>
  <c r="O191" i="6"/>
  <c r="AJ191" i="9" s="1"/>
  <c r="P191" i="6"/>
  <c r="Q191" i="6"/>
  <c r="AL191" i="9" s="1"/>
  <c r="R191" i="6"/>
  <c r="AM191" i="9" s="1"/>
  <c r="S191" i="6"/>
  <c r="AN191" i="9" s="1"/>
  <c r="A192" i="6"/>
  <c r="B192" i="6"/>
  <c r="W192" i="9" s="1"/>
  <c r="C192" i="6"/>
  <c r="X192" i="9" s="1"/>
  <c r="D192" i="6"/>
  <c r="Y192" i="9" s="1"/>
  <c r="E192" i="6"/>
  <c r="Z192" i="9" s="1"/>
  <c r="F192" i="6"/>
  <c r="AA192" i="9" s="1"/>
  <c r="G192" i="6"/>
  <c r="AB192" i="9" s="1"/>
  <c r="H192" i="6"/>
  <c r="AC192" i="9" s="1"/>
  <c r="I192" i="6"/>
  <c r="AD192" i="9" s="1"/>
  <c r="J192" i="6"/>
  <c r="AE192" i="9" s="1"/>
  <c r="K192" i="6"/>
  <c r="AF192" i="9" s="1"/>
  <c r="L192" i="6"/>
  <c r="AG192" i="9" s="1"/>
  <c r="M192" i="6"/>
  <c r="AH192" i="9" s="1"/>
  <c r="N192" i="6"/>
  <c r="AI192" i="9" s="1"/>
  <c r="O192" i="6"/>
  <c r="AJ192" i="9" s="1"/>
  <c r="P192" i="6"/>
  <c r="AK192" i="9" s="1"/>
  <c r="Q192" i="6"/>
  <c r="AL192" i="9" s="1"/>
  <c r="R192" i="6"/>
  <c r="AM192" i="9" s="1"/>
  <c r="S192" i="6"/>
  <c r="AN192" i="9" s="1"/>
  <c r="A193" i="6"/>
  <c r="B193" i="6"/>
  <c r="C193" i="6"/>
  <c r="D193" i="6"/>
  <c r="E193" i="6"/>
  <c r="Z193" i="9" s="1"/>
  <c r="F193" i="6"/>
  <c r="G193" i="6"/>
  <c r="H193" i="6"/>
  <c r="I193" i="6"/>
  <c r="AD193" i="9" s="1"/>
  <c r="J193" i="6"/>
  <c r="K193" i="6"/>
  <c r="L193" i="6"/>
  <c r="M193" i="6"/>
  <c r="AH193" i="9" s="1"/>
  <c r="N193" i="6"/>
  <c r="O193" i="6"/>
  <c r="P193" i="6"/>
  <c r="Q193" i="6"/>
  <c r="AL193" i="9" s="1"/>
  <c r="R193" i="6"/>
  <c r="S193" i="6"/>
  <c r="A194" i="6"/>
  <c r="B194" i="6"/>
  <c r="W194" i="9" s="1"/>
  <c r="C194" i="6"/>
  <c r="D194" i="6"/>
  <c r="E194" i="6"/>
  <c r="Z194" i="9" s="1"/>
  <c r="F194" i="6"/>
  <c r="AA194" i="9" s="1"/>
  <c r="G194" i="6"/>
  <c r="H194" i="6"/>
  <c r="I194" i="6"/>
  <c r="AD194" i="9" s="1"/>
  <c r="J194" i="6"/>
  <c r="AE194" i="9" s="1"/>
  <c r="K194" i="6"/>
  <c r="L194" i="6"/>
  <c r="M194" i="6"/>
  <c r="AH194" i="9" s="1"/>
  <c r="N194" i="6"/>
  <c r="AI194" i="9" s="1"/>
  <c r="O194" i="6"/>
  <c r="P194" i="6"/>
  <c r="Q194" i="6"/>
  <c r="AL194" i="9" s="1"/>
  <c r="R194" i="6"/>
  <c r="AM194" i="9" s="1"/>
  <c r="S194" i="6"/>
  <c r="A195" i="6"/>
  <c r="B195" i="6"/>
  <c r="W195" i="9" s="1"/>
  <c r="C195" i="6"/>
  <c r="X195" i="9" s="1"/>
  <c r="D195" i="6"/>
  <c r="E195" i="6"/>
  <c r="Z195" i="9" s="1"/>
  <c r="F195" i="6"/>
  <c r="AA195" i="9" s="1"/>
  <c r="G195" i="6"/>
  <c r="AB195" i="9" s="1"/>
  <c r="H195" i="6"/>
  <c r="I195" i="6"/>
  <c r="AD195" i="9" s="1"/>
  <c r="J195" i="6"/>
  <c r="AE195" i="9" s="1"/>
  <c r="K195" i="6"/>
  <c r="AF195" i="9" s="1"/>
  <c r="L195" i="6"/>
  <c r="M195" i="6"/>
  <c r="AH195" i="9" s="1"/>
  <c r="N195" i="6"/>
  <c r="AI195" i="9" s="1"/>
  <c r="O195" i="6"/>
  <c r="AJ195" i="9" s="1"/>
  <c r="P195" i="6"/>
  <c r="Q195" i="6"/>
  <c r="AL195" i="9" s="1"/>
  <c r="R195" i="6"/>
  <c r="AM195" i="9" s="1"/>
  <c r="S195" i="6"/>
  <c r="AN195" i="9" s="1"/>
  <c r="A196" i="6"/>
  <c r="B196" i="6"/>
  <c r="W196" i="9" s="1"/>
  <c r="C196" i="6"/>
  <c r="X196" i="9" s="1"/>
  <c r="D196" i="6"/>
  <c r="Y196" i="9" s="1"/>
  <c r="E196" i="6"/>
  <c r="Z196" i="9" s="1"/>
  <c r="F196" i="6"/>
  <c r="AA196" i="9" s="1"/>
  <c r="G196" i="6"/>
  <c r="AB196" i="9" s="1"/>
  <c r="H196" i="6"/>
  <c r="AC196" i="9" s="1"/>
  <c r="I196" i="6"/>
  <c r="AD196" i="9" s="1"/>
  <c r="J196" i="6"/>
  <c r="AE196" i="9" s="1"/>
  <c r="K196" i="6"/>
  <c r="AF196" i="9" s="1"/>
  <c r="L196" i="6"/>
  <c r="AG196" i="9" s="1"/>
  <c r="M196" i="6"/>
  <c r="AH196" i="9" s="1"/>
  <c r="N196" i="6"/>
  <c r="AI196" i="9" s="1"/>
  <c r="O196" i="6"/>
  <c r="AJ196" i="9" s="1"/>
  <c r="P196" i="6"/>
  <c r="AK196" i="9" s="1"/>
  <c r="Q196" i="6"/>
  <c r="AL196" i="9" s="1"/>
  <c r="R196" i="6"/>
  <c r="AM196" i="9" s="1"/>
  <c r="S196" i="6"/>
  <c r="AN196" i="9" s="1"/>
  <c r="A197" i="6"/>
  <c r="B197" i="6"/>
  <c r="C197" i="6"/>
  <c r="D197" i="6"/>
  <c r="E197" i="6"/>
  <c r="Z197" i="9" s="1"/>
  <c r="F197" i="6"/>
  <c r="G197" i="6"/>
  <c r="H197" i="6"/>
  <c r="I197" i="6"/>
  <c r="AD197" i="9" s="1"/>
  <c r="J197" i="6"/>
  <c r="K197" i="6"/>
  <c r="L197" i="6"/>
  <c r="M197" i="6"/>
  <c r="AH197" i="9" s="1"/>
  <c r="N197" i="6"/>
  <c r="O197" i="6"/>
  <c r="P197" i="6"/>
  <c r="Q197" i="6"/>
  <c r="AL197" i="9" s="1"/>
  <c r="R197" i="6"/>
  <c r="S197" i="6"/>
  <c r="A198" i="6"/>
  <c r="B198" i="6"/>
  <c r="W198" i="9" s="1"/>
  <c r="C198" i="6"/>
  <c r="D198" i="6"/>
  <c r="E198" i="6"/>
  <c r="Z198" i="9" s="1"/>
  <c r="F198" i="6"/>
  <c r="AA198" i="9" s="1"/>
  <c r="G198" i="6"/>
  <c r="H198" i="6"/>
  <c r="I198" i="6"/>
  <c r="AD198" i="9" s="1"/>
  <c r="J198" i="6"/>
  <c r="AE198" i="9" s="1"/>
  <c r="K198" i="6"/>
  <c r="L198" i="6"/>
  <c r="M198" i="6"/>
  <c r="AH198" i="9" s="1"/>
  <c r="N198" i="6"/>
  <c r="AI198" i="9" s="1"/>
  <c r="O198" i="6"/>
  <c r="P198" i="6"/>
  <c r="Q198" i="6"/>
  <c r="AL198" i="9" s="1"/>
  <c r="R198" i="6"/>
  <c r="AM198" i="9" s="1"/>
  <c r="S198" i="6"/>
  <c r="A199" i="6"/>
  <c r="B199" i="6"/>
  <c r="W199" i="9" s="1"/>
  <c r="C199" i="6"/>
  <c r="X199" i="9" s="1"/>
  <c r="D199" i="6"/>
  <c r="E199" i="6"/>
  <c r="Z199" i="9" s="1"/>
  <c r="F199" i="6"/>
  <c r="AA199" i="9" s="1"/>
  <c r="G199" i="6"/>
  <c r="AB199" i="9" s="1"/>
  <c r="H199" i="6"/>
  <c r="I199" i="6"/>
  <c r="AD199" i="9" s="1"/>
  <c r="J199" i="6"/>
  <c r="AE199" i="9" s="1"/>
  <c r="K199" i="6"/>
  <c r="AF199" i="9" s="1"/>
  <c r="L199" i="6"/>
  <c r="M199" i="6"/>
  <c r="AH199" i="9" s="1"/>
  <c r="N199" i="6"/>
  <c r="AI199" i="9" s="1"/>
  <c r="O199" i="6"/>
  <c r="AJ199" i="9" s="1"/>
  <c r="P199" i="6"/>
  <c r="Q199" i="6"/>
  <c r="AL199" i="9" s="1"/>
  <c r="R199" i="6"/>
  <c r="AM199" i="9" s="1"/>
  <c r="S199" i="6"/>
  <c r="AN199" i="9" s="1"/>
  <c r="A200" i="6"/>
  <c r="B200" i="6"/>
  <c r="W200" i="9" s="1"/>
  <c r="C200" i="6"/>
  <c r="X200" i="9" s="1"/>
  <c r="D200" i="6"/>
  <c r="Y200" i="9" s="1"/>
  <c r="E200" i="6"/>
  <c r="Z200" i="9" s="1"/>
  <c r="F200" i="6"/>
  <c r="AA200" i="9" s="1"/>
  <c r="G200" i="6"/>
  <c r="AB200" i="9" s="1"/>
  <c r="H200" i="6"/>
  <c r="AC200" i="9" s="1"/>
  <c r="I200" i="6"/>
  <c r="AD200" i="9" s="1"/>
  <c r="J200" i="6"/>
  <c r="AE200" i="9" s="1"/>
  <c r="K200" i="6"/>
  <c r="AF200" i="9" s="1"/>
  <c r="L200" i="6"/>
  <c r="AG200" i="9" s="1"/>
  <c r="M200" i="6"/>
  <c r="AH200" i="9" s="1"/>
  <c r="N200" i="6"/>
  <c r="AI200" i="9" s="1"/>
  <c r="O200" i="6"/>
  <c r="AJ200" i="9" s="1"/>
  <c r="P200" i="6"/>
  <c r="AK200" i="9" s="1"/>
  <c r="Q200" i="6"/>
  <c r="AL200" i="9" s="1"/>
  <c r="R200" i="6"/>
  <c r="S200" i="6"/>
  <c r="AN200" i="9" s="1"/>
  <c r="A201" i="6"/>
  <c r="B201" i="6"/>
  <c r="C201" i="6"/>
  <c r="D201" i="6"/>
  <c r="E201" i="6"/>
  <c r="Z201" i="9" s="1"/>
  <c r="F201" i="6"/>
  <c r="G201" i="6"/>
  <c r="H201" i="6"/>
  <c r="I201" i="6"/>
  <c r="AD201" i="9" s="1"/>
  <c r="J201" i="6"/>
  <c r="K201" i="6"/>
  <c r="L201" i="6"/>
  <c r="M201" i="6"/>
  <c r="AH201" i="9" s="1"/>
  <c r="N201" i="6"/>
  <c r="O201" i="6"/>
  <c r="P201" i="6"/>
  <c r="Q201" i="6"/>
  <c r="AL201" i="9" s="1"/>
  <c r="R201" i="6"/>
  <c r="S201" i="6"/>
  <c r="A202" i="6"/>
  <c r="B202" i="6"/>
  <c r="W202" i="9" s="1"/>
  <c r="C202" i="6"/>
  <c r="D202" i="6"/>
  <c r="E202" i="6"/>
  <c r="Z202" i="9" s="1"/>
  <c r="F202" i="6"/>
  <c r="AA202" i="9" s="1"/>
  <c r="G202" i="6"/>
  <c r="H202" i="6"/>
  <c r="I202" i="6"/>
  <c r="AD202" i="9" s="1"/>
  <c r="J202" i="6"/>
  <c r="AE202" i="9" s="1"/>
  <c r="K202" i="6"/>
  <c r="L202" i="6"/>
  <c r="M202" i="6"/>
  <c r="AH202" i="9" s="1"/>
  <c r="N202" i="6"/>
  <c r="AI202" i="9" s="1"/>
  <c r="O202" i="6"/>
  <c r="P202" i="6"/>
  <c r="Q202" i="6"/>
  <c r="AL202" i="9" s="1"/>
  <c r="R202" i="6"/>
  <c r="AM202" i="9" s="1"/>
  <c r="S202" i="6"/>
  <c r="A203" i="6"/>
  <c r="B203" i="6"/>
  <c r="W203" i="9" s="1"/>
  <c r="C203" i="6"/>
  <c r="X203" i="9" s="1"/>
  <c r="D203" i="6"/>
  <c r="E203" i="6"/>
  <c r="Z203" i="9" s="1"/>
  <c r="F203" i="6"/>
  <c r="AA203" i="9" s="1"/>
  <c r="G203" i="6"/>
  <c r="AB203" i="9" s="1"/>
  <c r="H203" i="6"/>
  <c r="I203" i="6"/>
  <c r="AD203" i="9" s="1"/>
  <c r="J203" i="6"/>
  <c r="AE203" i="9" s="1"/>
  <c r="K203" i="6"/>
  <c r="AF203" i="9" s="1"/>
  <c r="L203" i="6"/>
  <c r="M203" i="6"/>
  <c r="AH203" i="9" s="1"/>
  <c r="N203" i="6"/>
  <c r="AI203" i="9" s="1"/>
  <c r="O203" i="6"/>
  <c r="AJ203" i="9" s="1"/>
  <c r="P203" i="6"/>
  <c r="Q203" i="6"/>
  <c r="AL203" i="9" s="1"/>
  <c r="R203" i="6"/>
  <c r="AM203" i="9" s="1"/>
  <c r="S203" i="6"/>
  <c r="AN203" i="9" s="1"/>
  <c r="A204" i="6"/>
  <c r="B204" i="6"/>
  <c r="W204" i="9" s="1"/>
  <c r="C204" i="6"/>
  <c r="X204" i="9" s="1"/>
  <c r="D204" i="6"/>
  <c r="Y204" i="9" s="1"/>
  <c r="E204" i="6"/>
  <c r="Z204" i="9" s="1"/>
  <c r="F204" i="6"/>
  <c r="AA204" i="9" s="1"/>
  <c r="G204" i="6"/>
  <c r="AB204" i="9" s="1"/>
  <c r="H204" i="6"/>
  <c r="AC204" i="9" s="1"/>
  <c r="I204" i="6"/>
  <c r="AD204" i="9" s="1"/>
  <c r="J204" i="6"/>
  <c r="AE204" i="9" s="1"/>
  <c r="K204" i="6"/>
  <c r="AF204" i="9" s="1"/>
  <c r="L204" i="6"/>
  <c r="AG204" i="9" s="1"/>
  <c r="M204" i="6"/>
  <c r="AH204" i="9" s="1"/>
  <c r="N204" i="6"/>
  <c r="AI204" i="9" s="1"/>
  <c r="O204" i="6"/>
  <c r="AJ204" i="9" s="1"/>
  <c r="P204" i="6"/>
  <c r="AK204" i="9" s="1"/>
  <c r="Q204" i="6"/>
  <c r="AL204" i="9" s="1"/>
  <c r="R204" i="6"/>
  <c r="AM204" i="9" s="1"/>
  <c r="S204" i="6"/>
  <c r="AN204" i="9" s="1"/>
  <c r="A205" i="6"/>
  <c r="B205" i="6"/>
  <c r="C205" i="6"/>
  <c r="D205" i="6"/>
  <c r="E205" i="6"/>
  <c r="Z205" i="9" s="1"/>
  <c r="F205" i="6"/>
  <c r="G205" i="6"/>
  <c r="H205" i="6"/>
  <c r="I205" i="6"/>
  <c r="AD205" i="9" s="1"/>
  <c r="J205" i="6"/>
  <c r="K205" i="6"/>
  <c r="L205" i="6"/>
  <c r="M205" i="6"/>
  <c r="AH205" i="9" s="1"/>
  <c r="N205" i="6"/>
  <c r="O205" i="6"/>
  <c r="P205" i="6"/>
  <c r="Q205" i="6"/>
  <c r="AL205" i="9" s="1"/>
  <c r="R205" i="6"/>
  <c r="S205" i="6"/>
  <c r="A206" i="6"/>
  <c r="B206" i="6"/>
  <c r="W206" i="9" s="1"/>
  <c r="C206" i="6"/>
  <c r="D206" i="6"/>
  <c r="E206" i="6"/>
  <c r="Z206" i="9" s="1"/>
  <c r="F206" i="6"/>
  <c r="AA206" i="9" s="1"/>
  <c r="G206" i="6"/>
  <c r="H206" i="6"/>
  <c r="I206" i="6"/>
  <c r="AD206" i="9" s="1"/>
  <c r="J206" i="6"/>
  <c r="AE206" i="9" s="1"/>
  <c r="K206" i="6"/>
  <c r="L206" i="6"/>
  <c r="M206" i="6"/>
  <c r="AH206" i="9" s="1"/>
  <c r="N206" i="6"/>
  <c r="AI206" i="9" s="1"/>
  <c r="O206" i="6"/>
  <c r="P206" i="6"/>
  <c r="Q206" i="6"/>
  <c r="AL206" i="9" s="1"/>
  <c r="R206" i="6"/>
  <c r="AM206" i="9" s="1"/>
  <c r="S206" i="6"/>
  <c r="A207" i="6"/>
  <c r="B207" i="6"/>
  <c r="W207" i="9" s="1"/>
  <c r="C207" i="6"/>
  <c r="X207" i="9" s="1"/>
  <c r="D207" i="6"/>
  <c r="E207" i="6"/>
  <c r="Z207" i="9" s="1"/>
  <c r="F207" i="6"/>
  <c r="AA207" i="9" s="1"/>
  <c r="G207" i="6"/>
  <c r="AB207" i="9" s="1"/>
  <c r="H207" i="6"/>
  <c r="I207" i="6"/>
  <c r="AD207" i="9" s="1"/>
  <c r="J207" i="6"/>
  <c r="AE207" i="9" s="1"/>
  <c r="K207" i="6"/>
  <c r="AF207" i="9" s="1"/>
  <c r="L207" i="6"/>
  <c r="M207" i="6"/>
  <c r="AH207" i="9" s="1"/>
  <c r="N207" i="6"/>
  <c r="AI207" i="9" s="1"/>
  <c r="O207" i="6"/>
  <c r="AJ207" i="9" s="1"/>
  <c r="P207" i="6"/>
  <c r="Q207" i="6"/>
  <c r="AL207" i="9" s="1"/>
  <c r="R207" i="6"/>
  <c r="AM207" i="9" s="1"/>
  <c r="S207" i="6"/>
  <c r="AN207" i="9" s="1"/>
  <c r="A208" i="6"/>
  <c r="B208" i="6"/>
  <c r="W208" i="9" s="1"/>
  <c r="C208" i="6"/>
  <c r="X208" i="9" s="1"/>
  <c r="D208" i="6"/>
  <c r="Y208" i="9" s="1"/>
  <c r="E208" i="6"/>
  <c r="Z208" i="9" s="1"/>
  <c r="F208" i="6"/>
  <c r="AA208" i="9" s="1"/>
  <c r="G208" i="6"/>
  <c r="AB208" i="9" s="1"/>
  <c r="H208" i="6"/>
  <c r="AC208" i="9" s="1"/>
  <c r="I208" i="6"/>
  <c r="AD208" i="9" s="1"/>
  <c r="J208" i="6"/>
  <c r="AE208" i="9" s="1"/>
  <c r="K208" i="6"/>
  <c r="AF208" i="9" s="1"/>
  <c r="L208" i="6"/>
  <c r="AG208" i="9" s="1"/>
  <c r="M208" i="6"/>
  <c r="AH208" i="9" s="1"/>
  <c r="N208" i="6"/>
  <c r="AI208" i="9" s="1"/>
  <c r="O208" i="6"/>
  <c r="AJ208" i="9" s="1"/>
  <c r="P208" i="6"/>
  <c r="AK208" i="9" s="1"/>
  <c r="Q208" i="6"/>
  <c r="AL208" i="9" s="1"/>
  <c r="R208" i="6"/>
  <c r="AM208" i="9" s="1"/>
  <c r="S208" i="6"/>
  <c r="AN208" i="9" s="1"/>
  <c r="A209" i="6"/>
  <c r="B209" i="6"/>
  <c r="C209" i="6"/>
  <c r="D209" i="6"/>
  <c r="E209" i="6"/>
  <c r="Z209" i="9" s="1"/>
  <c r="F209" i="6"/>
  <c r="G209" i="6"/>
  <c r="H209" i="6"/>
  <c r="I209" i="6"/>
  <c r="AD209" i="9" s="1"/>
  <c r="J209" i="6"/>
  <c r="K209" i="6"/>
  <c r="L209" i="6"/>
  <c r="M209" i="6"/>
  <c r="AH209" i="9" s="1"/>
  <c r="N209" i="6"/>
  <c r="O209" i="6"/>
  <c r="P209" i="6"/>
  <c r="Q209" i="6"/>
  <c r="AL209" i="9" s="1"/>
  <c r="R209" i="6"/>
  <c r="S209" i="6"/>
  <c r="A210" i="6"/>
  <c r="B210" i="6"/>
  <c r="W210" i="9" s="1"/>
  <c r="C210" i="6"/>
  <c r="D210" i="6"/>
  <c r="E210" i="6"/>
  <c r="Z210" i="9" s="1"/>
  <c r="F210" i="6"/>
  <c r="AA210" i="9" s="1"/>
  <c r="G210" i="6"/>
  <c r="H210" i="6"/>
  <c r="I210" i="6"/>
  <c r="AD210" i="9" s="1"/>
  <c r="J210" i="6"/>
  <c r="AE210" i="9" s="1"/>
  <c r="K210" i="6"/>
  <c r="L210" i="6"/>
  <c r="M210" i="6"/>
  <c r="AH210" i="9" s="1"/>
  <c r="N210" i="6"/>
  <c r="AI210" i="9" s="1"/>
  <c r="O210" i="6"/>
  <c r="P210" i="6"/>
  <c r="Q210" i="6"/>
  <c r="AL210" i="9" s="1"/>
  <c r="R210" i="6"/>
  <c r="AM210" i="9" s="1"/>
  <c r="S210" i="6"/>
  <c r="A211" i="6"/>
  <c r="B211" i="6"/>
  <c r="W211" i="9" s="1"/>
  <c r="C211" i="6"/>
  <c r="X211" i="9" s="1"/>
  <c r="D211" i="6"/>
  <c r="E211" i="6"/>
  <c r="Z211" i="9" s="1"/>
  <c r="F211" i="6"/>
  <c r="AA211" i="9" s="1"/>
  <c r="G211" i="6"/>
  <c r="AB211" i="9" s="1"/>
  <c r="H211" i="6"/>
  <c r="I211" i="6"/>
  <c r="AD211" i="9" s="1"/>
  <c r="J211" i="6"/>
  <c r="AE211" i="9" s="1"/>
  <c r="K211" i="6"/>
  <c r="AF211" i="9" s="1"/>
  <c r="L211" i="6"/>
  <c r="M211" i="6"/>
  <c r="AH211" i="9" s="1"/>
  <c r="N211" i="6"/>
  <c r="AI211" i="9" s="1"/>
  <c r="O211" i="6"/>
  <c r="AJ211" i="9" s="1"/>
  <c r="P211" i="6"/>
  <c r="Q211" i="6"/>
  <c r="AL211" i="9" s="1"/>
  <c r="R211" i="6"/>
  <c r="AM211" i="9" s="1"/>
  <c r="S211" i="6"/>
  <c r="AN211" i="9" s="1"/>
  <c r="A212" i="6"/>
  <c r="B212" i="6"/>
  <c r="W212" i="9" s="1"/>
  <c r="C212" i="6"/>
  <c r="X212" i="9" s="1"/>
  <c r="D212" i="6"/>
  <c r="Y212" i="9" s="1"/>
  <c r="E212" i="6"/>
  <c r="Z212" i="9" s="1"/>
  <c r="F212" i="6"/>
  <c r="AA212" i="9" s="1"/>
  <c r="G212" i="6"/>
  <c r="AB212" i="9" s="1"/>
  <c r="H212" i="6"/>
  <c r="AC212" i="9" s="1"/>
  <c r="I212" i="6"/>
  <c r="AD212" i="9" s="1"/>
  <c r="J212" i="6"/>
  <c r="AE212" i="9" s="1"/>
  <c r="K212" i="6"/>
  <c r="AF212" i="9" s="1"/>
  <c r="L212" i="6"/>
  <c r="AG212" i="9" s="1"/>
  <c r="M212" i="6"/>
  <c r="AH212" i="9" s="1"/>
  <c r="N212" i="6"/>
  <c r="AI212" i="9" s="1"/>
  <c r="O212" i="6"/>
  <c r="AJ212" i="9" s="1"/>
  <c r="P212" i="6"/>
  <c r="AK212" i="9" s="1"/>
  <c r="Q212" i="6"/>
  <c r="AL212" i="9" s="1"/>
  <c r="R212" i="6"/>
  <c r="AM212" i="9" s="1"/>
  <c r="S212" i="6"/>
  <c r="AN212" i="9" s="1"/>
  <c r="A213" i="6"/>
  <c r="B213" i="6"/>
  <c r="C213" i="6"/>
  <c r="D213" i="6"/>
  <c r="E213" i="6"/>
  <c r="Z213" i="9" s="1"/>
  <c r="F213" i="6"/>
  <c r="G213" i="6"/>
  <c r="H213" i="6"/>
  <c r="I213" i="6"/>
  <c r="AD213" i="9" s="1"/>
  <c r="J213" i="6"/>
  <c r="K213" i="6"/>
  <c r="L213" i="6"/>
  <c r="M213" i="6"/>
  <c r="AH213" i="9" s="1"/>
  <c r="N213" i="6"/>
  <c r="O213" i="6"/>
  <c r="P213" i="6"/>
  <c r="Q213" i="6"/>
  <c r="AL213" i="9" s="1"/>
  <c r="R213" i="6"/>
  <c r="S213" i="6"/>
  <c r="A214" i="6"/>
  <c r="B214" i="6"/>
  <c r="W214" i="9" s="1"/>
  <c r="C214" i="6"/>
  <c r="D214" i="6"/>
  <c r="E214" i="6"/>
  <c r="Z214" i="9" s="1"/>
  <c r="F214" i="6"/>
  <c r="AA214" i="9" s="1"/>
  <c r="G214" i="6"/>
  <c r="H214" i="6"/>
  <c r="I214" i="6"/>
  <c r="AD214" i="9" s="1"/>
  <c r="J214" i="6"/>
  <c r="AE214" i="9" s="1"/>
  <c r="K214" i="6"/>
  <c r="L214" i="6"/>
  <c r="M214" i="6"/>
  <c r="AH214" i="9" s="1"/>
  <c r="N214" i="6"/>
  <c r="AI214" i="9" s="1"/>
  <c r="O214" i="6"/>
  <c r="P214" i="6"/>
  <c r="Q214" i="6"/>
  <c r="AL214" i="9" s="1"/>
  <c r="R214" i="6"/>
  <c r="AM214" i="9" s="1"/>
  <c r="S214" i="6"/>
  <c r="A215" i="6"/>
  <c r="B215" i="6"/>
  <c r="W215" i="9" s="1"/>
  <c r="C215" i="6"/>
  <c r="X215" i="9" s="1"/>
  <c r="D215" i="6"/>
  <c r="E215" i="6"/>
  <c r="Z215" i="9" s="1"/>
  <c r="F215" i="6"/>
  <c r="AA215" i="9" s="1"/>
  <c r="G215" i="6"/>
  <c r="AB215" i="9" s="1"/>
  <c r="H215" i="6"/>
  <c r="I215" i="6"/>
  <c r="AD215" i="9" s="1"/>
  <c r="J215" i="6"/>
  <c r="AE215" i="9" s="1"/>
  <c r="K215" i="6"/>
  <c r="AF215" i="9" s="1"/>
  <c r="L215" i="6"/>
  <c r="M215" i="6"/>
  <c r="AH215" i="9" s="1"/>
  <c r="N215" i="6"/>
  <c r="AI215" i="9" s="1"/>
  <c r="O215" i="6"/>
  <c r="AJ215" i="9" s="1"/>
  <c r="P215" i="6"/>
  <c r="Q215" i="6"/>
  <c r="AL215" i="9" s="1"/>
  <c r="R215" i="6"/>
  <c r="AM215" i="9" s="1"/>
  <c r="S215" i="6"/>
  <c r="AN215" i="9" s="1"/>
  <c r="A216" i="6"/>
  <c r="B216" i="6"/>
  <c r="W216" i="9" s="1"/>
  <c r="C216" i="6"/>
  <c r="X216" i="9" s="1"/>
  <c r="D216" i="6"/>
  <c r="Y216" i="9" s="1"/>
  <c r="E216" i="6"/>
  <c r="Z216" i="9" s="1"/>
  <c r="F216" i="6"/>
  <c r="AA216" i="9" s="1"/>
  <c r="G216" i="6"/>
  <c r="AB216" i="9" s="1"/>
  <c r="H216" i="6"/>
  <c r="AC216" i="9" s="1"/>
  <c r="I216" i="6"/>
  <c r="AD216" i="9" s="1"/>
  <c r="J216" i="6"/>
  <c r="AE216" i="9" s="1"/>
  <c r="K216" i="6"/>
  <c r="AF216" i="9" s="1"/>
  <c r="L216" i="6"/>
  <c r="AG216" i="9" s="1"/>
  <c r="M216" i="6"/>
  <c r="AH216" i="9" s="1"/>
  <c r="N216" i="6"/>
  <c r="AI216" i="9" s="1"/>
  <c r="O216" i="6"/>
  <c r="AJ216" i="9" s="1"/>
  <c r="P216" i="6"/>
  <c r="AK216" i="9" s="1"/>
  <c r="Q216" i="6"/>
  <c r="AL216" i="9" s="1"/>
  <c r="R216" i="6"/>
  <c r="AM216" i="9" s="1"/>
  <c r="S216" i="6"/>
  <c r="AN216" i="9" s="1"/>
  <c r="A217" i="6"/>
  <c r="B217" i="6"/>
  <c r="C217" i="6"/>
  <c r="D217" i="6"/>
  <c r="E217" i="6"/>
  <c r="Z217" i="9" s="1"/>
  <c r="F217" i="6"/>
  <c r="G217" i="6"/>
  <c r="H217" i="6"/>
  <c r="I217" i="6"/>
  <c r="AD217" i="9" s="1"/>
  <c r="J217" i="6"/>
  <c r="K217" i="6"/>
  <c r="L217" i="6"/>
  <c r="M217" i="6"/>
  <c r="AH217" i="9" s="1"/>
  <c r="N217" i="6"/>
  <c r="O217" i="6"/>
  <c r="P217" i="6"/>
  <c r="Q217" i="6"/>
  <c r="AL217" i="9" s="1"/>
  <c r="R217" i="6"/>
  <c r="S217" i="6"/>
  <c r="A218" i="6"/>
  <c r="B218" i="6"/>
  <c r="W218" i="9" s="1"/>
  <c r="C218" i="6"/>
  <c r="D218" i="6"/>
  <c r="E218" i="6"/>
  <c r="Z218" i="9" s="1"/>
  <c r="F218" i="6"/>
  <c r="AA218" i="9" s="1"/>
  <c r="G218" i="6"/>
  <c r="H218" i="6"/>
  <c r="I218" i="6"/>
  <c r="AD218" i="9" s="1"/>
  <c r="J218" i="6"/>
  <c r="AE218" i="9" s="1"/>
  <c r="K218" i="6"/>
  <c r="L218" i="6"/>
  <c r="M218" i="6"/>
  <c r="AH218" i="9" s="1"/>
  <c r="N218" i="6"/>
  <c r="AI218" i="9" s="1"/>
  <c r="O218" i="6"/>
  <c r="P218" i="6"/>
  <c r="Q218" i="6"/>
  <c r="AL218" i="9" s="1"/>
  <c r="R218" i="6"/>
  <c r="AM218" i="9" s="1"/>
  <c r="S218" i="6"/>
  <c r="A219" i="6"/>
  <c r="B219" i="6"/>
  <c r="W219" i="9" s="1"/>
  <c r="C219" i="6"/>
  <c r="X219" i="9" s="1"/>
  <c r="D219" i="6"/>
  <c r="E219" i="6"/>
  <c r="Z219" i="9" s="1"/>
  <c r="F219" i="6"/>
  <c r="AA219" i="9" s="1"/>
  <c r="G219" i="6"/>
  <c r="AB219" i="9" s="1"/>
  <c r="H219" i="6"/>
  <c r="I219" i="6"/>
  <c r="AD219" i="9" s="1"/>
  <c r="J219" i="6"/>
  <c r="AE219" i="9" s="1"/>
  <c r="K219" i="6"/>
  <c r="AF219" i="9" s="1"/>
  <c r="L219" i="6"/>
  <c r="M219" i="6"/>
  <c r="AH219" i="9" s="1"/>
  <c r="N219" i="6"/>
  <c r="AI219" i="9" s="1"/>
  <c r="O219" i="6"/>
  <c r="AJ219" i="9" s="1"/>
  <c r="P219" i="6"/>
  <c r="Q219" i="6"/>
  <c r="AL219" i="9" s="1"/>
  <c r="R219" i="6"/>
  <c r="AM219" i="9" s="1"/>
  <c r="S219" i="6"/>
  <c r="AN219" i="9" s="1"/>
  <c r="A220" i="6"/>
  <c r="B220" i="6"/>
  <c r="W220" i="9" s="1"/>
  <c r="C220" i="6"/>
  <c r="X220" i="9" s="1"/>
  <c r="D220" i="6"/>
  <c r="Y220" i="9" s="1"/>
  <c r="E220" i="6"/>
  <c r="Z220" i="9" s="1"/>
  <c r="F220" i="6"/>
  <c r="AA220" i="9" s="1"/>
  <c r="G220" i="6"/>
  <c r="AB220" i="9" s="1"/>
  <c r="H220" i="6"/>
  <c r="AC220" i="9" s="1"/>
  <c r="I220" i="6"/>
  <c r="AD220" i="9" s="1"/>
  <c r="J220" i="6"/>
  <c r="AE220" i="9" s="1"/>
  <c r="K220" i="6"/>
  <c r="AF220" i="9" s="1"/>
  <c r="L220" i="6"/>
  <c r="AG220" i="9" s="1"/>
  <c r="M220" i="6"/>
  <c r="AH220" i="9" s="1"/>
  <c r="N220" i="6"/>
  <c r="AI220" i="9" s="1"/>
  <c r="O220" i="6"/>
  <c r="AJ220" i="9" s="1"/>
  <c r="P220" i="6"/>
  <c r="AK220" i="9" s="1"/>
  <c r="Q220" i="6"/>
  <c r="AL220" i="9" s="1"/>
  <c r="R220" i="6"/>
  <c r="AM220" i="9" s="1"/>
  <c r="S220" i="6"/>
  <c r="AN220" i="9" s="1"/>
  <c r="A221" i="6"/>
  <c r="B221" i="6"/>
  <c r="C221" i="6"/>
  <c r="D221" i="6"/>
  <c r="E221" i="6"/>
  <c r="Z221" i="9" s="1"/>
  <c r="F221" i="6"/>
  <c r="G221" i="6"/>
  <c r="H221" i="6"/>
  <c r="I221" i="6"/>
  <c r="AD221" i="9" s="1"/>
  <c r="J221" i="6"/>
  <c r="K221" i="6"/>
  <c r="L221" i="6"/>
  <c r="M221" i="6"/>
  <c r="AH221" i="9" s="1"/>
  <c r="N221" i="6"/>
  <c r="O221" i="6"/>
  <c r="P221" i="6"/>
  <c r="Q221" i="6"/>
  <c r="AL221" i="9" s="1"/>
  <c r="R221" i="6"/>
  <c r="S221" i="6"/>
  <c r="A222" i="6"/>
  <c r="B222" i="6"/>
  <c r="W222" i="9" s="1"/>
  <c r="C222" i="6"/>
  <c r="D222" i="6"/>
  <c r="E222" i="6"/>
  <c r="Z222" i="9" s="1"/>
  <c r="F222" i="6"/>
  <c r="AA222" i="9" s="1"/>
  <c r="G222" i="6"/>
  <c r="H222" i="6"/>
  <c r="I222" i="6"/>
  <c r="AD222" i="9" s="1"/>
  <c r="J222" i="6"/>
  <c r="AE222" i="9" s="1"/>
  <c r="K222" i="6"/>
  <c r="L222" i="6"/>
  <c r="M222" i="6"/>
  <c r="AH222" i="9" s="1"/>
  <c r="N222" i="6"/>
  <c r="AI222" i="9" s="1"/>
  <c r="O222" i="6"/>
  <c r="P222" i="6"/>
  <c r="Q222" i="6"/>
  <c r="AL222" i="9" s="1"/>
  <c r="R222" i="6"/>
  <c r="AM222" i="9" s="1"/>
  <c r="S222" i="6"/>
  <c r="A223" i="6"/>
  <c r="B223" i="6"/>
  <c r="W223" i="9" s="1"/>
  <c r="C223" i="6"/>
  <c r="X223" i="9" s="1"/>
  <c r="D223" i="6"/>
  <c r="E223" i="6"/>
  <c r="Z223" i="9" s="1"/>
  <c r="F223" i="6"/>
  <c r="AA223" i="9" s="1"/>
  <c r="G223" i="6"/>
  <c r="AB223" i="9" s="1"/>
  <c r="H223" i="6"/>
  <c r="I223" i="6"/>
  <c r="AD223" i="9" s="1"/>
  <c r="J223" i="6"/>
  <c r="AE223" i="9" s="1"/>
  <c r="K223" i="6"/>
  <c r="AF223" i="9" s="1"/>
  <c r="L223" i="6"/>
  <c r="M223" i="6"/>
  <c r="AH223" i="9" s="1"/>
  <c r="N223" i="6"/>
  <c r="AI223" i="9" s="1"/>
  <c r="O223" i="6"/>
  <c r="AJ223" i="9" s="1"/>
  <c r="P223" i="6"/>
  <c r="Q223" i="6"/>
  <c r="AL223" i="9" s="1"/>
  <c r="R223" i="6"/>
  <c r="AM223" i="9" s="1"/>
  <c r="S223" i="6"/>
  <c r="AN223" i="9" s="1"/>
  <c r="A224" i="6"/>
  <c r="B224" i="6"/>
  <c r="W224" i="9" s="1"/>
  <c r="C224" i="6"/>
  <c r="X224" i="9" s="1"/>
  <c r="D224" i="6"/>
  <c r="Y224" i="9" s="1"/>
  <c r="E224" i="6"/>
  <c r="Z224" i="9" s="1"/>
  <c r="F224" i="6"/>
  <c r="AA224" i="9" s="1"/>
  <c r="G224" i="6"/>
  <c r="AB224" i="9" s="1"/>
  <c r="H224" i="6"/>
  <c r="AC224" i="9" s="1"/>
  <c r="I224" i="6"/>
  <c r="AD224" i="9" s="1"/>
  <c r="J224" i="6"/>
  <c r="AE224" i="9" s="1"/>
  <c r="K224" i="6"/>
  <c r="AF224" i="9" s="1"/>
  <c r="L224" i="6"/>
  <c r="AG224" i="9" s="1"/>
  <c r="M224" i="6"/>
  <c r="AH224" i="9" s="1"/>
  <c r="N224" i="6"/>
  <c r="AI224" i="9" s="1"/>
  <c r="O224" i="6"/>
  <c r="AJ224" i="9" s="1"/>
  <c r="P224" i="6"/>
  <c r="AK224" i="9" s="1"/>
  <c r="Q224" i="6"/>
  <c r="AL224" i="9" s="1"/>
  <c r="R224" i="6"/>
  <c r="AM224" i="9" s="1"/>
  <c r="S224" i="6"/>
  <c r="AN224" i="9" s="1"/>
  <c r="A225" i="6"/>
  <c r="B225" i="6"/>
  <c r="C225" i="6"/>
  <c r="D225" i="6"/>
  <c r="E225" i="6"/>
  <c r="Z225" i="9" s="1"/>
  <c r="F225" i="6"/>
  <c r="G225" i="6"/>
  <c r="H225" i="6"/>
  <c r="I225" i="6"/>
  <c r="AD225" i="9" s="1"/>
  <c r="J225" i="6"/>
  <c r="K225" i="6"/>
  <c r="L225" i="6"/>
  <c r="M225" i="6"/>
  <c r="AH225" i="9" s="1"/>
  <c r="N225" i="6"/>
  <c r="O225" i="6"/>
  <c r="P225" i="6"/>
  <c r="Q225" i="6"/>
  <c r="AL225" i="9" s="1"/>
  <c r="R225" i="6"/>
  <c r="S225" i="6"/>
  <c r="A226" i="6"/>
  <c r="B226" i="6"/>
  <c r="W226" i="9" s="1"/>
  <c r="C226" i="6"/>
  <c r="D226" i="6"/>
  <c r="E226" i="6"/>
  <c r="Z226" i="9" s="1"/>
  <c r="F226" i="6"/>
  <c r="AA226" i="9" s="1"/>
  <c r="G226" i="6"/>
  <c r="H226" i="6"/>
  <c r="I226" i="6"/>
  <c r="AD226" i="9" s="1"/>
  <c r="J226" i="6"/>
  <c r="AE226" i="9" s="1"/>
  <c r="K226" i="6"/>
  <c r="L226" i="6"/>
  <c r="M226" i="6"/>
  <c r="AH226" i="9" s="1"/>
  <c r="N226" i="6"/>
  <c r="AI226" i="9" s="1"/>
  <c r="O226" i="6"/>
  <c r="P226" i="6"/>
  <c r="Q226" i="6"/>
  <c r="AL226" i="9" s="1"/>
  <c r="R226" i="6"/>
  <c r="AM226" i="9" s="1"/>
  <c r="S226" i="6"/>
  <c r="A227" i="6"/>
  <c r="B227" i="6"/>
  <c r="W227" i="9" s="1"/>
  <c r="C227" i="6"/>
  <c r="X227" i="9" s="1"/>
  <c r="D227" i="6"/>
  <c r="E227" i="6"/>
  <c r="Z227" i="9" s="1"/>
  <c r="F227" i="6"/>
  <c r="AA227" i="9" s="1"/>
  <c r="G227" i="6"/>
  <c r="AB227" i="9" s="1"/>
  <c r="H227" i="6"/>
  <c r="I227" i="6"/>
  <c r="AD227" i="9" s="1"/>
  <c r="J227" i="6"/>
  <c r="AE227" i="9" s="1"/>
  <c r="K227" i="6"/>
  <c r="AF227" i="9" s="1"/>
  <c r="L227" i="6"/>
  <c r="M227" i="6"/>
  <c r="AH227" i="9" s="1"/>
  <c r="N227" i="6"/>
  <c r="AI227" i="9" s="1"/>
  <c r="O227" i="6"/>
  <c r="AJ227" i="9" s="1"/>
  <c r="P227" i="6"/>
  <c r="Q227" i="6"/>
  <c r="AL227" i="9" s="1"/>
  <c r="R227" i="6"/>
  <c r="AM227" i="9" s="1"/>
  <c r="S227" i="6"/>
  <c r="AN227" i="9" s="1"/>
  <c r="A228" i="6"/>
  <c r="B228" i="6"/>
  <c r="W228" i="9" s="1"/>
  <c r="C228" i="6"/>
  <c r="X228" i="9" s="1"/>
  <c r="D228" i="6"/>
  <c r="Y228" i="9" s="1"/>
  <c r="E228" i="6"/>
  <c r="Z228" i="9" s="1"/>
  <c r="F228" i="6"/>
  <c r="AA228" i="9" s="1"/>
  <c r="G228" i="6"/>
  <c r="AB228" i="9" s="1"/>
  <c r="H228" i="6"/>
  <c r="AC228" i="9" s="1"/>
  <c r="I228" i="6"/>
  <c r="AD228" i="9" s="1"/>
  <c r="J228" i="6"/>
  <c r="AE228" i="9" s="1"/>
  <c r="K228" i="6"/>
  <c r="AF228" i="9" s="1"/>
  <c r="L228" i="6"/>
  <c r="AG228" i="9" s="1"/>
  <c r="M228" i="6"/>
  <c r="AH228" i="9" s="1"/>
  <c r="N228" i="6"/>
  <c r="AI228" i="9" s="1"/>
  <c r="O228" i="6"/>
  <c r="AJ228" i="9" s="1"/>
  <c r="P228" i="6"/>
  <c r="AK228" i="9" s="1"/>
  <c r="Q228" i="6"/>
  <c r="AL228" i="9" s="1"/>
  <c r="R228" i="6"/>
  <c r="AM228" i="9" s="1"/>
  <c r="S228" i="6"/>
  <c r="AN228" i="9" s="1"/>
  <c r="A229" i="6"/>
  <c r="B229" i="6"/>
  <c r="C229" i="6"/>
  <c r="D229" i="6"/>
  <c r="E229" i="6"/>
  <c r="Z229" i="9" s="1"/>
  <c r="F229" i="6"/>
  <c r="G229" i="6"/>
  <c r="H229" i="6"/>
  <c r="I229" i="6"/>
  <c r="AD229" i="9" s="1"/>
  <c r="J229" i="6"/>
  <c r="K229" i="6"/>
  <c r="L229" i="6"/>
  <c r="M229" i="6"/>
  <c r="AH229" i="9" s="1"/>
  <c r="N229" i="6"/>
  <c r="O229" i="6"/>
  <c r="P229" i="6"/>
  <c r="Q229" i="6"/>
  <c r="AL229" i="9" s="1"/>
  <c r="R229" i="6"/>
  <c r="S229" i="6"/>
  <c r="A230" i="6"/>
  <c r="B230" i="6"/>
  <c r="W230" i="9" s="1"/>
  <c r="C230" i="6"/>
  <c r="D230" i="6"/>
  <c r="E230" i="6"/>
  <c r="Z230" i="9" s="1"/>
  <c r="F230" i="6"/>
  <c r="AA230" i="9" s="1"/>
  <c r="G230" i="6"/>
  <c r="H230" i="6"/>
  <c r="I230" i="6"/>
  <c r="AD230" i="9" s="1"/>
  <c r="J230" i="6"/>
  <c r="AE230" i="9" s="1"/>
  <c r="K230" i="6"/>
  <c r="L230" i="6"/>
  <c r="M230" i="6"/>
  <c r="AH230" i="9" s="1"/>
  <c r="N230" i="6"/>
  <c r="AI230" i="9" s="1"/>
  <c r="O230" i="6"/>
  <c r="P230" i="6"/>
  <c r="Q230" i="6"/>
  <c r="AL230" i="9" s="1"/>
  <c r="R230" i="6"/>
  <c r="AM230" i="9" s="1"/>
  <c r="S230" i="6"/>
  <c r="A231" i="6"/>
  <c r="B231" i="6"/>
  <c r="W231" i="9" s="1"/>
  <c r="C231" i="6"/>
  <c r="X231" i="9" s="1"/>
  <c r="D231" i="6"/>
  <c r="E231" i="6"/>
  <c r="Z231" i="9" s="1"/>
  <c r="F231" i="6"/>
  <c r="AA231" i="9" s="1"/>
  <c r="G231" i="6"/>
  <c r="AB231" i="9" s="1"/>
  <c r="H231" i="6"/>
  <c r="I231" i="6"/>
  <c r="AD231" i="9" s="1"/>
  <c r="J231" i="6"/>
  <c r="AE231" i="9" s="1"/>
  <c r="K231" i="6"/>
  <c r="AF231" i="9" s="1"/>
  <c r="L231" i="6"/>
  <c r="M231" i="6"/>
  <c r="AH231" i="9" s="1"/>
  <c r="N231" i="6"/>
  <c r="AI231" i="9" s="1"/>
  <c r="O231" i="6"/>
  <c r="AJ231" i="9" s="1"/>
  <c r="P231" i="6"/>
  <c r="Q231" i="6"/>
  <c r="AL231" i="9" s="1"/>
  <c r="R231" i="6"/>
  <c r="AM231" i="9" s="1"/>
  <c r="S231" i="6"/>
  <c r="AN231" i="9" s="1"/>
  <c r="A232" i="6"/>
  <c r="B232" i="6"/>
  <c r="W232" i="9" s="1"/>
  <c r="C232" i="6"/>
  <c r="X232" i="9" s="1"/>
  <c r="D232" i="6"/>
  <c r="Y232" i="9" s="1"/>
  <c r="E232" i="6"/>
  <c r="Z232" i="9" s="1"/>
  <c r="F232" i="6"/>
  <c r="AA232" i="9" s="1"/>
  <c r="G232" i="6"/>
  <c r="AB232" i="9" s="1"/>
  <c r="H232" i="6"/>
  <c r="AC232" i="9" s="1"/>
  <c r="I232" i="6"/>
  <c r="AD232" i="9" s="1"/>
  <c r="J232" i="6"/>
  <c r="AE232" i="9" s="1"/>
  <c r="K232" i="6"/>
  <c r="AF232" i="9" s="1"/>
  <c r="L232" i="6"/>
  <c r="AG232" i="9" s="1"/>
  <c r="M232" i="6"/>
  <c r="AH232" i="9" s="1"/>
  <c r="N232" i="6"/>
  <c r="AI232" i="9" s="1"/>
  <c r="O232" i="6"/>
  <c r="AJ232" i="9" s="1"/>
  <c r="P232" i="6"/>
  <c r="AK232" i="9" s="1"/>
  <c r="Q232" i="6"/>
  <c r="AL232" i="9" s="1"/>
  <c r="R232" i="6"/>
  <c r="AM232" i="9" s="1"/>
  <c r="S232" i="6"/>
  <c r="AN232" i="9" s="1"/>
  <c r="A233" i="6"/>
  <c r="B233" i="6"/>
  <c r="C233" i="6"/>
  <c r="D233" i="6"/>
  <c r="E233" i="6"/>
  <c r="Z233" i="9" s="1"/>
  <c r="F233" i="6"/>
  <c r="G233" i="6"/>
  <c r="H233" i="6"/>
  <c r="I233" i="6"/>
  <c r="AD233" i="9" s="1"/>
  <c r="J233" i="6"/>
  <c r="K233" i="6"/>
  <c r="L233" i="6"/>
  <c r="M233" i="6"/>
  <c r="AH233" i="9" s="1"/>
  <c r="N233" i="6"/>
  <c r="O233" i="6"/>
  <c r="P233" i="6"/>
  <c r="Q233" i="6"/>
  <c r="AL233" i="9" s="1"/>
  <c r="R233" i="6"/>
  <c r="S233" i="6"/>
  <c r="A234" i="6"/>
  <c r="B234" i="6"/>
  <c r="W234" i="9" s="1"/>
  <c r="C234" i="6"/>
  <c r="D234" i="6"/>
  <c r="E234" i="6"/>
  <c r="Z234" i="9" s="1"/>
  <c r="F234" i="6"/>
  <c r="AA234" i="9" s="1"/>
  <c r="G234" i="6"/>
  <c r="H234" i="6"/>
  <c r="I234" i="6"/>
  <c r="AD234" i="9" s="1"/>
  <c r="J234" i="6"/>
  <c r="AE234" i="9" s="1"/>
  <c r="K234" i="6"/>
  <c r="L234" i="6"/>
  <c r="M234" i="6"/>
  <c r="AH234" i="9" s="1"/>
  <c r="N234" i="6"/>
  <c r="AI234" i="9" s="1"/>
  <c r="O234" i="6"/>
  <c r="P234" i="6"/>
  <c r="Q234" i="6"/>
  <c r="AL234" i="9" s="1"/>
  <c r="R234" i="6"/>
  <c r="AM234" i="9" s="1"/>
  <c r="S234" i="6"/>
  <c r="A235" i="6"/>
  <c r="B235" i="6"/>
  <c r="W235" i="9" s="1"/>
  <c r="C235" i="6"/>
  <c r="X235" i="9" s="1"/>
  <c r="D235" i="6"/>
  <c r="E235" i="6"/>
  <c r="Z235" i="9" s="1"/>
  <c r="F235" i="6"/>
  <c r="AA235" i="9" s="1"/>
  <c r="G235" i="6"/>
  <c r="AB235" i="9" s="1"/>
  <c r="H235" i="6"/>
  <c r="I235" i="6"/>
  <c r="AD235" i="9" s="1"/>
  <c r="J235" i="6"/>
  <c r="AE235" i="9" s="1"/>
  <c r="K235" i="6"/>
  <c r="AF235" i="9" s="1"/>
  <c r="L235" i="6"/>
  <c r="M235" i="6"/>
  <c r="AH235" i="9" s="1"/>
  <c r="N235" i="6"/>
  <c r="AI235" i="9" s="1"/>
  <c r="O235" i="6"/>
  <c r="AJ235" i="9" s="1"/>
  <c r="P235" i="6"/>
  <c r="Q235" i="6"/>
  <c r="AL235" i="9" s="1"/>
  <c r="R235" i="6"/>
  <c r="AM235" i="9" s="1"/>
  <c r="S235" i="6"/>
  <c r="AN235" i="9" s="1"/>
  <c r="A236" i="6"/>
  <c r="B236" i="6"/>
  <c r="W236" i="9" s="1"/>
  <c r="C236" i="6"/>
  <c r="X236" i="9" s="1"/>
  <c r="D236" i="6"/>
  <c r="Y236" i="9" s="1"/>
  <c r="E236" i="6"/>
  <c r="Z236" i="9" s="1"/>
  <c r="F236" i="6"/>
  <c r="AA236" i="9" s="1"/>
  <c r="G236" i="6"/>
  <c r="AB236" i="9" s="1"/>
  <c r="H236" i="6"/>
  <c r="AC236" i="9" s="1"/>
  <c r="I236" i="6"/>
  <c r="AD236" i="9" s="1"/>
  <c r="J236" i="6"/>
  <c r="AE236" i="9" s="1"/>
  <c r="K236" i="6"/>
  <c r="AF236" i="9" s="1"/>
  <c r="L236" i="6"/>
  <c r="AG236" i="9" s="1"/>
  <c r="M236" i="6"/>
  <c r="AH236" i="9" s="1"/>
  <c r="N236" i="6"/>
  <c r="AI236" i="9" s="1"/>
  <c r="O236" i="6"/>
  <c r="AJ236" i="9" s="1"/>
  <c r="P236" i="6"/>
  <c r="AK236" i="9" s="1"/>
  <c r="Q236" i="6"/>
  <c r="AL236" i="9" s="1"/>
  <c r="R236" i="6"/>
  <c r="AM236" i="9" s="1"/>
  <c r="S236" i="6"/>
  <c r="AN236" i="9" s="1"/>
  <c r="A237" i="6"/>
  <c r="B237" i="6"/>
  <c r="C237" i="6"/>
  <c r="D237" i="6"/>
  <c r="E237" i="6"/>
  <c r="Z237" i="9" s="1"/>
  <c r="F237" i="6"/>
  <c r="G237" i="6"/>
  <c r="H237" i="6"/>
  <c r="I237" i="6"/>
  <c r="AD237" i="9" s="1"/>
  <c r="J237" i="6"/>
  <c r="K237" i="6"/>
  <c r="L237" i="6"/>
  <c r="M237" i="6"/>
  <c r="AH237" i="9" s="1"/>
  <c r="N237" i="6"/>
  <c r="O237" i="6"/>
  <c r="P237" i="6"/>
  <c r="Q237" i="6"/>
  <c r="AL237" i="9" s="1"/>
  <c r="R237" i="6"/>
  <c r="S237" i="6"/>
  <c r="A238" i="6"/>
  <c r="B238" i="6"/>
  <c r="W238" i="9" s="1"/>
  <c r="C238" i="6"/>
  <c r="D238" i="6"/>
  <c r="E238" i="6"/>
  <c r="Z238" i="9" s="1"/>
  <c r="F238" i="6"/>
  <c r="AA238" i="9" s="1"/>
  <c r="G238" i="6"/>
  <c r="H238" i="6"/>
  <c r="I238" i="6"/>
  <c r="AD238" i="9" s="1"/>
  <c r="J238" i="6"/>
  <c r="AE238" i="9" s="1"/>
  <c r="K238" i="6"/>
  <c r="L238" i="6"/>
  <c r="M238" i="6"/>
  <c r="AH238" i="9" s="1"/>
  <c r="N238" i="6"/>
  <c r="AI238" i="9" s="1"/>
  <c r="O238" i="6"/>
  <c r="P238" i="6"/>
  <c r="Q238" i="6"/>
  <c r="AL238" i="9" s="1"/>
  <c r="R238" i="6"/>
  <c r="AM238" i="9" s="1"/>
  <c r="S238" i="6"/>
  <c r="A239" i="6"/>
  <c r="B239" i="6"/>
  <c r="W239" i="9" s="1"/>
  <c r="C239" i="6"/>
  <c r="X239" i="9" s="1"/>
  <c r="D239" i="6"/>
  <c r="E239" i="6"/>
  <c r="Z239" i="9" s="1"/>
  <c r="F239" i="6"/>
  <c r="AA239" i="9" s="1"/>
  <c r="G239" i="6"/>
  <c r="AB239" i="9" s="1"/>
  <c r="H239" i="6"/>
  <c r="I239" i="6"/>
  <c r="AD239" i="9" s="1"/>
  <c r="J239" i="6"/>
  <c r="AE239" i="9" s="1"/>
  <c r="K239" i="6"/>
  <c r="AF239" i="9" s="1"/>
  <c r="L239" i="6"/>
  <c r="M239" i="6"/>
  <c r="AH239" i="9" s="1"/>
  <c r="N239" i="6"/>
  <c r="AI239" i="9" s="1"/>
  <c r="O239" i="6"/>
  <c r="AJ239" i="9" s="1"/>
  <c r="P239" i="6"/>
  <c r="Q239" i="6"/>
  <c r="AL239" i="9" s="1"/>
  <c r="R239" i="6"/>
  <c r="AM239" i="9" s="1"/>
  <c r="S239" i="6"/>
  <c r="AN239" i="9" s="1"/>
  <c r="A240" i="6"/>
  <c r="B240" i="6"/>
  <c r="W240" i="9" s="1"/>
  <c r="C240" i="6"/>
  <c r="X240" i="9" s="1"/>
  <c r="D240" i="6"/>
  <c r="Y240" i="9" s="1"/>
  <c r="E240" i="6"/>
  <c r="Z240" i="9" s="1"/>
  <c r="F240" i="6"/>
  <c r="AA240" i="9" s="1"/>
  <c r="G240" i="6"/>
  <c r="AB240" i="9" s="1"/>
  <c r="H240" i="6"/>
  <c r="AC240" i="9" s="1"/>
  <c r="I240" i="6"/>
  <c r="AD240" i="9" s="1"/>
  <c r="J240" i="6"/>
  <c r="AE240" i="9" s="1"/>
  <c r="K240" i="6"/>
  <c r="AF240" i="9" s="1"/>
  <c r="L240" i="6"/>
  <c r="AG240" i="9" s="1"/>
  <c r="M240" i="6"/>
  <c r="AH240" i="9" s="1"/>
  <c r="N240" i="6"/>
  <c r="AI240" i="9" s="1"/>
  <c r="O240" i="6"/>
  <c r="AJ240" i="9" s="1"/>
  <c r="P240" i="6"/>
  <c r="AK240" i="9" s="1"/>
  <c r="Q240" i="6"/>
  <c r="AL240" i="9" s="1"/>
  <c r="R240" i="6"/>
  <c r="AM240" i="9" s="1"/>
  <c r="S240" i="6"/>
  <c r="AN240" i="9" s="1"/>
  <c r="A241" i="6"/>
  <c r="B241" i="6"/>
  <c r="C241" i="6"/>
  <c r="D241" i="6"/>
  <c r="E241" i="6"/>
  <c r="Z241" i="9" s="1"/>
  <c r="F241" i="6"/>
  <c r="G241" i="6"/>
  <c r="H241" i="6"/>
  <c r="I241" i="6"/>
  <c r="AD241" i="9" s="1"/>
  <c r="J241" i="6"/>
  <c r="K241" i="6"/>
  <c r="L241" i="6"/>
  <c r="M241" i="6"/>
  <c r="AH241" i="9" s="1"/>
  <c r="N241" i="6"/>
  <c r="O241" i="6"/>
  <c r="P241" i="6"/>
  <c r="Q241" i="6"/>
  <c r="AL241" i="9" s="1"/>
  <c r="R241" i="6"/>
  <c r="S241" i="6"/>
  <c r="A242" i="6"/>
  <c r="B242" i="6"/>
  <c r="W242" i="9" s="1"/>
  <c r="C242" i="6"/>
  <c r="D242" i="6"/>
  <c r="E242" i="6"/>
  <c r="Z242" i="9" s="1"/>
  <c r="F242" i="6"/>
  <c r="AA242" i="9" s="1"/>
  <c r="G242" i="6"/>
  <c r="H242" i="6"/>
  <c r="I242" i="6"/>
  <c r="AD242" i="9" s="1"/>
  <c r="J242" i="6"/>
  <c r="AE242" i="9" s="1"/>
  <c r="K242" i="6"/>
  <c r="L242" i="6"/>
  <c r="M242" i="6"/>
  <c r="AH242" i="9" s="1"/>
  <c r="N242" i="6"/>
  <c r="AI242" i="9" s="1"/>
  <c r="O242" i="6"/>
  <c r="P242" i="6"/>
  <c r="Q242" i="6"/>
  <c r="AL242" i="9" s="1"/>
  <c r="R242" i="6"/>
  <c r="AM242" i="9" s="1"/>
  <c r="S242" i="6"/>
  <c r="A243" i="6"/>
  <c r="B243" i="6"/>
  <c r="W243" i="9" s="1"/>
  <c r="C243" i="6"/>
  <c r="X243" i="9" s="1"/>
  <c r="D243" i="6"/>
  <c r="E243" i="6"/>
  <c r="Z243" i="9" s="1"/>
  <c r="F243" i="6"/>
  <c r="AA243" i="9" s="1"/>
  <c r="G243" i="6"/>
  <c r="AB243" i="9" s="1"/>
  <c r="H243" i="6"/>
  <c r="I243" i="6"/>
  <c r="AD243" i="9" s="1"/>
  <c r="J243" i="6"/>
  <c r="AE243" i="9" s="1"/>
  <c r="K243" i="6"/>
  <c r="AF243" i="9" s="1"/>
  <c r="L243" i="6"/>
  <c r="M243" i="6"/>
  <c r="AH243" i="9" s="1"/>
  <c r="N243" i="6"/>
  <c r="AI243" i="9" s="1"/>
  <c r="O243" i="6"/>
  <c r="AJ243" i="9" s="1"/>
  <c r="P243" i="6"/>
  <c r="Q243" i="6"/>
  <c r="AL243" i="9" s="1"/>
  <c r="R243" i="6"/>
  <c r="AM243" i="9" s="1"/>
  <c r="S243" i="6"/>
  <c r="AN243" i="9" s="1"/>
  <c r="A244" i="6"/>
  <c r="B244" i="6"/>
  <c r="W244" i="9" s="1"/>
  <c r="C244" i="6"/>
  <c r="X244" i="9" s="1"/>
  <c r="D244" i="6"/>
  <c r="Y244" i="9" s="1"/>
  <c r="E244" i="6"/>
  <c r="Z244" i="9" s="1"/>
  <c r="F244" i="6"/>
  <c r="AA244" i="9" s="1"/>
  <c r="G244" i="6"/>
  <c r="AB244" i="9" s="1"/>
  <c r="H244" i="6"/>
  <c r="AC244" i="9" s="1"/>
  <c r="I244" i="6"/>
  <c r="AD244" i="9" s="1"/>
  <c r="J244" i="6"/>
  <c r="AE244" i="9" s="1"/>
  <c r="K244" i="6"/>
  <c r="AF244" i="9" s="1"/>
  <c r="L244" i="6"/>
  <c r="AG244" i="9" s="1"/>
  <c r="M244" i="6"/>
  <c r="AH244" i="9" s="1"/>
  <c r="N244" i="6"/>
  <c r="AI244" i="9" s="1"/>
  <c r="O244" i="6"/>
  <c r="AJ244" i="9" s="1"/>
  <c r="P244" i="6"/>
  <c r="AK244" i="9" s="1"/>
  <c r="Q244" i="6"/>
  <c r="AL244" i="9" s="1"/>
  <c r="R244" i="6"/>
  <c r="AM244" i="9" s="1"/>
  <c r="S244" i="6"/>
  <c r="AN244" i="9" s="1"/>
  <c r="A245" i="6"/>
  <c r="B245" i="6"/>
  <c r="C245" i="6"/>
  <c r="D245" i="6"/>
  <c r="E245" i="6"/>
  <c r="Z245" i="9" s="1"/>
  <c r="F245" i="6"/>
  <c r="G245" i="6"/>
  <c r="H245" i="6"/>
  <c r="I245" i="6"/>
  <c r="AD245" i="9" s="1"/>
  <c r="J245" i="6"/>
  <c r="K245" i="6"/>
  <c r="L245" i="6"/>
  <c r="M245" i="6"/>
  <c r="AH245" i="9" s="1"/>
  <c r="N245" i="6"/>
  <c r="O245" i="6"/>
  <c r="P245" i="6"/>
  <c r="Q245" i="6"/>
  <c r="AL245" i="9" s="1"/>
  <c r="R245" i="6"/>
  <c r="S245" i="6"/>
  <c r="A246" i="6"/>
  <c r="B246" i="6"/>
  <c r="W246" i="9" s="1"/>
  <c r="C246" i="6"/>
  <c r="D246" i="6"/>
  <c r="E246" i="6"/>
  <c r="Z246" i="9" s="1"/>
  <c r="F246" i="6"/>
  <c r="AA246" i="9" s="1"/>
  <c r="G246" i="6"/>
  <c r="H246" i="6"/>
  <c r="I246" i="6"/>
  <c r="AD246" i="9" s="1"/>
  <c r="J246" i="6"/>
  <c r="AE246" i="9" s="1"/>
  <c r="K246" i="6"/>
  <c r="L246" i="6"/>
  <c r="M246" i="6"/>
  <c r="AH246" i="9" s="1"/>
  <c r="N246" i="6"/>
  <c r="AI246" i="9" s="1"/>
  <c r="O246" i="6"/>
  <c r="P246" i="6"/>
  <c r="Q246" i="6"/>
  <c r="AL246" i="9" s="1"/>
  <c r="R246" i="6"/>
  <c r="AM246" i="9" s="1"/>
  <c r="S246" i="6"/>
  <c r="A247" i="6"/>
  <c r="B247" i="6"/>
  <c r="W247" i="9" s="1"/>
  <c r="C247" i="6"/>
  <c r="X247" i="9" s="1"/>
  <c r="D247" i="6"/>
  <c r="E247" i="6"/>
  <c r="Z247" i="9" s="1"/>
  <c r="F247" i="6"/>
  <c r="AA247" i="9" s="1"/>
  <c r="G247" i="6"/>
  <c r="AB247" i="9" s="1"/>
  <c r="H247" i="6"/>
  <c r="I247" i="6"/>
  <c r="AD247" i="9" s="1"/>
  <c r="J247" i="6"/>
  <c r="AE247" i="9" s="1"/>
  <c r="K247" i="6"/>
  <c r="AF247" i="9" s="1"/>
  <c r="L247" i="6"/>
  <c r="M247" i="6"/>
  <c r="AH247" i="9" s="1"/>
  <c r="N247" i="6"/>
  <c r="AI247" i="9" s="1"/>
  <c r="O247" i="6"/>
  <c r="AJ247" i="9" s="1"/>
  <c r="P247" i="6"/>
  <c r="Q247" i="6"/>
  <c r="AL247" i="9" s="1"/>
  <c r="R247" i="6"/>
  <c r="AM247" i="9" s="1"/>
  <c r="S247" i="6"/>
  <c r="AN247" i="9" s="1"/>
  <c r="A248" i="6"/>
  <c r="B248" i="6"/>
  <c r="W248" i="9" s="1"/>
  <c r="C248" i="6"/>
  <c r="X248" i="9" s="1"/>
  <c r="D248" i="6"/>
  <c r="Y248" i="9" s="1"/>
  <c r="E248" i="6"/>
  <c r="Z248" i="9" s="1"/>
  <c r="F248" i="6"/>
  <c r="AA248" i="9" s="1"/>
  <c r="G248" i="6"/>
  <c r="AB248" i="9" s="1"/>
  <c r="H248" i="6"/>
  <c r="AC248" i="9" s="1"/>
  <c r="I248" i="6"/>
  <c r="AD248" i="9" s="1"/>
  <c r="J248" i="6"/>
  <c r="AE248" i="9" s="1"/>
  <c r="K248" i="6"/>
  <c r="AF248" i="9" s="1"/>
  <c r="L248" i="6"/>
  <c r="AG248" i="9" s="1"/>
  <c r="M248" i="6"/>
  <c r="AH248" i="9" s="1"/>
  <c r="N248" i="6"/>
  <c r="AI248" i="9" s="1"/>
  <c r="O248" i="6"/>
  <c r="AJ248" i="9" s="1"/>
  <c r="P248" i="6"/>
  <c r="AK248" i="9" s="1"/>
  <c r="Q248" i="6"/>
  <c r="AL248" i="9" s="1"/>
  <c r="R248" i="6"/>
  <c r="AM248" i="9" s="1"/>
  <c r="S248" i="6"/>
  <c r="AN248" i="9" s="1"/>
  <c r="A249" i="6"/>
  <c r="B249" i="6"/>
  <c r="C249" i="6"/>
  <c r="D249" i="6"/>
  <c r="E249" i="6"/>
  <c r="Z249" i="9" s="1"/>
  <c r="F249" i="6"/>
  <c r="G249" i="6"/>
  <c r="H249" i="6"/>
  <c r="I249" i="6"/>
  <c r="AD249" i="9" s="1"/>
  <c r="J249" i="6"/>
  <c r="K249" i="6"/>
  <c r="L249" i="6"/>
  <c r="M249" i="6"/>
  <c r="AH249" i="9" s="1"/>
  <c r="N249" i="6"/>
  <c r="O249" i="6"/>
  <c r="P249" i="6"/>
  <c r="Q249" i="6"/>
  <c r="AL249" i="9" s="1"/>
  <c r="R249" i="6"/>
  <c r="S249" i="6"/>
  <c r="A250" i="6"/>
  <c r="B250" i="6"/>
  <c r="W250" i="9" s="1"/>
  <c r="C250" i="6"/>
  <c r="D250" i="6"/>
  <c r="E250" i="6"/>
  <c r="Z250" i="9" s="1"/>
  <c r="F250" i="6"/>
  <c r="AA250" i="9" s="1"/>
  <c r="G250" i="6"/>
  <c r="H250" i="6"/>
  <c r="I250" i="6"/>
  <c r="AD250" i="9" s="1"/>
  <c r="J250" i="6"/>
  <c r="AE250" i="9" s="1"/>
  <c r="K250" i="6"/>
  <c r="L250" i="6"/>
  <c r="M250" i="6"/>
  <c r="AH250" i="9" s="1"/>
  <c r="N250" i="6"/>
  <c r="AI250" i="9" s="1"/>
  <c r="O250" i="6"/>
  <c r="P250" i="6"/>
  <c r="Q250" i="6"/>
  <c r="AL250" i="9" s="1"/>
  <c r="R250" i="6"/>
  <c r="AM250" i="9" s="1"/>
  <c r="S250" i="6"/>
  <c r="A251" i="6"/>
  <c r="B251" i="6"/>
  <c r="W251" i="9" s="1"/>
  <c r="C251" i="6"/>
  <c r="X251" i="9" s="1"/>
  <c r="D251" i="6"/>
  <c r="E251" i="6"/>
  <c r="Z251" i="9" s="1"/>
  <c r="F251" i="6"/>
  <c r="AA251" i="9" s="1"/>
  <c r="G251" i="6"/>
  <c r="AB251" i="9" s="1"/>
  <c r="H251" i="6"/>
  <c r="I251" i="6"/>
  <c r="AD251" i="9" s="1"/>
  <c r="J251" i="6"/>
  <c r="AE251" i="9" s="1"/>
  <c r="K251" i="6"/>
  <c r="AF251" i="9" s="1"/>
  <c r="L251" i="6"/>
  <c r="M251" i="6"/>
  <c r="AH251" i="9" s="1"/>
  <c r="N251" i="6"/>
  <c r="AI251" i="9" s="1"/>
  <c r="O251" i="6"/>
  <c r="AJ251" i="9" s="1"/>
  <c r="P251" i="6"/>
  <c r="Q251" i="6"/>
  <c r="AL251" i="9" s="1"/>
  <c r="R251" i="6"/>
  <c r="AM251" i="9" s="1"/>
  <c r="S251" i="6"/>
  <c r="AN251" i="9" s="1"/>
  <c r="A252" i="6"/>
  <c r="B252" i="6"/>
  <c r="W252" i="9" s="1"/>
  <c r="C252" i="6"/>
  <c r="X252" i="9" s="1"/>
  <c r="D252" i="6"/>
  <c r="Y252" i="9" s="1"/>
  <c r="E252" i="6"/>
  <c r="Z252" i="9" s="1"/>
  <c r="F252" i="6"/>
  <c r="AA252" i="9" s="1"/>
  <c r="G252" i="6"/>
  <c r="AB252" i="9" s="1"/>
  <c r="H252" i="6"/>
  <c r="AC252" i="9" s="1"/>
  <c r="I252" i="6"/>
  <c r="AD252" i="9" s="1"/>
  <c r="J252" i="6"/>
  <c r="AE252" i="9" s="1"/>
  <c r="K252" i="6"/>
  <c r="AF252" i="9" s="1"/>
  <c r="L252" i="6"/>
  <c r="AG252" i="9" s="1"/>
  <c r="M252" i="6"/>
  <c r="AH252" i="9" s="1"/>
  <c r="N252" i="6"/>
  <c r="AI252" i="9" s="1"/>
  <c r="O252" i="6"/>
  <c r="AJ252" i="9" s="1"/>
  <c r="P252" i="6"/>
  <c r="AK252" i="9" s="1"/>
  <c r="Q252" i="6"/>
  <c r="AL252" i="9" s="1"/>
  <c r="R252" i="6"/>
  <c r="AM252" i="9" s="1"/>
  <c r="S252" i="6"/>
  <c r="AN252" i="9" s="1"/>
  <c r="A253" i="6"/>
  <c r="B253" i="6"/>
  <c r="C253" i="6"/>
  <c r="D253" i="6"/>
  <c r="E253" i="6"/>
  <c r="Z253" i="9" s="1"/>
  <c r="F253" i="6"/>
  <c r="G253" i="6"/>
  <c r="H253" i="6"/>
  <c r="I253" i="6"/>
  <c r="AD253" i="9" s="1"/>
  <c r="J253" i="6"/>
  <c r="K253" i="6"/>
  <c r="L253" i="6"/>
  <c r="M253" i="6"/>
  <c r="AH253" i="9" s="1"/>
  <c r="N253" i="6"/>
  <c r="O253" i="6"/>
  <c r="P253" i="6"/>
  <c r="Q253" i="6"/>
  <c r="AL253" i="9" s="1"/>
  <c r="R253" i="6"/>
  <c r="S253" i="6"/>
  <c r="A254" i="6"/>
  <c r="B254" i="6"/>
  <c r="W254" i="9" s="1"/>
  <c r="C254" i="6"/>
  <c r="D254" i="6"/>
  <c r="E254" i="6"/>
  <c r="Z254" i="9" s="1"/>
  <c r="F254" i="6"/>
  <c r="AA254" i="9" s="1"/>
  <c r="G254" i="6"/>
  <c r="H254" i="6"/>
  <c r="I254" i="6"/>
  <c r="AD254" i="9" s="1"/>
  <c r="J254" i="6"/>
  <c r="AE254" i="9" s="1"/>
  <c r="K254" i="6"/>
  <c r="L254" i="6"/>
  <c r="M254" i="6"/>
  <c r="AH254" i="9" s="1"/>
  <c r="N254" i="6"/>
  <c r="AI254" i="9" s="1"/>
  <c r="O254" i="6"/>
  <c r="P254" i="6"/>
  <c r="Q254" i="6"/>
  <c r="AL254" i="9" s="1"/>
  <c r="R254" i="6"/>
  <c r="AM254" i="9" s="1"/>
  <c r="S254" i="6"/>
  <c r="A255" i="6"/>
  <c r="B255" i="6"/>
  <c r="W255" i="9" s="1"/>
  <c r="C255" i="6"/>
  <c r="X255" i="9" s="1"/>
  <c r="D255" i="6"/>
  <c r="E255" i="6"/>
  <c r="Z255" i="9" s="1"/>
  <c r="F255" i="6"/>
  <c r="AA255" i="9" s="1"/>
  <c r="G255" i="6"/>
  <c r="AB255" i="9" s="1"/>
  <c r="H255" i="6"/>
  <c r="I255" i="6"/>
  <c r="AD255" i="9" s="1"/>
  <c r="J255" i="6"/>
  <c r="AE255" i="9" s="1"/>
  <c r="K255" i="6"/>
  <c r="AF255" i="9" s="1"/>
  <c r="L255" i="6"/>
  <c r="M255" i="6"/>
  <c r="AH255" i="9" s="1"/>
  <c r="N255" i="6"/>
  <c r="AI255" i="9" s="1"/>
  <c r="O255" i="6"/>
  <c r="AJ255" i="9" s="1"/>
  <c r="P255" i="6"/>
  <c r="Q255" i="6"/>
  <c r="AL255" i="9" s="1"/>
  <c r="R255" i="6"/>
  <c r="AM255" i="9" s="1"/>
  <c r="S255" i="6"/>
  <c r="AN255" i="9" s="1"/>
  <c r="A256" i="6"/>
  <c r="B256" i="6"/>
  <c r="W256" i="9" s="1"/>
  <c r="C256" i="6"/>
  <c r="X256" i="9" s="1"/>
  <c r="D256" i="6"/>
  <c r="Y256" i="9" s="1"/>
  <c r="E256" i="6"/>
  <c r="Z256" i="9" s="1"/>
  <c r="F256" i="6"/>
  <c r="AA256" i="9" s="1"/>
  <c r="G256" i="6"/>
  <c r="AB256" i="9" s="1"/>
  <c r="H256" i="6"/>
  <c r="AC256" i="9" s="1"/>
  <c r="I256" i="6"/>
  <c r="AD256" i="9" s="1"/>
  <c r="J256" i="6"/>
  <c r="AE256" i="9" s="1"/>
  <c r="K256" i="6"/>
  <c r="AF256" i="9" s="1"/>
  <c r="L256" i="6"/>
  <c r="AG256" i="9" s="1"/>
  <c r="M256" i="6"/>
  <c r="AH256" i="9" s="1"/>
  <c r="N256" i="6"/>
  <c r="AI256" i="9" s="1"/>
  <c r="O256" i="6"/>
  <c r="AJ256" i="9" s="1"/>
  <c r="P256" i="6"/>
  <c r="AK256" i="9" s="1"/>
  <c r="Q256" i="6"/>
  <c r="AL256" i="9" s="1"/>
  <c r="R256" i="6"/>
  <c r="AM256" i="9" s="1"/>
  <c r="S256" i="6"/>
  <c r="AN256" i="9" s="1"/>
  <c r="A257" i="6"/>
  <c r="B257" i="6"/>
  <c r="C257" i="6"/>
  <c r="D257" i="6"/>
  <c r="E257" i="6"/>
  <c r="Z257" i="9" s="1"/>
  <c r="F257" i="6"/>
  <c r="G257" i="6"/>
  <c r="H257" i="6"/>
  <c r="I257" i="6"/>
  <c r="AD257" i="9" s="1"/>
  <c r="J257" i="6"/>
  <c r="K257" i="6"/>
  <c r="L257" i="6"/>
  <c r="M257" i="6"/>
  <c r="AH257" i="9" s="1"/>
  <c r="N257" i="6"/>
  <c r="O257" i="6"/>
  <c r="P257" i="6"/>
  <c r="Q257" i="6"/>
  <c r="AL257" i="9" s="1"/>
  <c r="R257" i="6"/>
  <c r="S257" i="6"/>
  <c r="A258" i="6"/>
  <c r="B258" i="6"/>
  <c r="W258" i="9" s="1"/>
  <c r="C258" i="6"/>
  <c r="D258" i="6"/>
  <c r="E258" i="6"/>
  <c r="Z258" i="9" s="1"/>
  <c r="F258" i="6"/>
  <c r="AA258" i="9" s="1"/>
  <c r="G258" i="6"/>
  <c r="H258" i="6"/>
  <c r="I258" i="6"/>
  <c r="AD258" i="9" s="1"/>
  <c r="J258" i="6"/>
  <c r="AE258" i="9" s="1"/>
  <c r="K258" i="6"/>
  <c r="L258" i="6"/>
  <c r="M258" i="6"/>
  <c r="AH258" i="9" s="1"/>
  <c r="N258" i="6"/>
  <c r="AI258" i="9" s="1"/>
  <c r="O258" i="6"/>
  <c r="P258" i="6"/>
  <c r="Q258" i="6"/>
  <c r="AL258" i="9" s="1"/>
  <c r="R258" i="6"/>
  <c r="AM258" i="9" s="1"/>
  <c r="S258" i="6"/>
  <c r="A259" i="6"/>
  <c r="B259" i="6"/>
  <c r="W259" i="9" s="1"/>
  <c r="C259" i="6"/>
  <c r="X259" i="9" s="1"/>
  <c r="D259" i="6"/>
  <c r="E259" i="6"/>
  <c r="Z259" i="9" s="1"/>
  <c r="F259" i="6"/>
  <c r="AA259" i="9" s="1"/>
  <c r="G259" i="6"/>
  <c r="AB259" i="9" s="1"/>
  <c r="H259" i="6"/>
  <c r="I259" i="6"/>
  <c r="AD259" i="9" s="1"/>
  <c r="J259" i="6"/>
  <c r="AE259" i="9" s="1"/>
  <c r="K259" i="6"/>
  <c r="AF259" i="9" s="1"/>
  <c r="L259" i="6"/>
  <c r="M259" i="6"/>
  <c r="AH259" i="9" s="1"/>
  <c r="N259" i="6"/>
  <c r="AI259" i="9" s="1"/>
  <c r="O259" i="6"/>
  <c r="AJ259" i="9" s="1"/>
  <c r="P259" i="6"/>
  <c r="Q259" i="6"/>
  <c r="AL259" i="9" s="1"/>
  <c r="R259" i="6"/>
  <c r="AM259" i="9" s="1"/>
  <c r="S259" i="6"/>
  <c r="AN259" i="9" s="1"/>
  <c r="A260" i="6"/>
  <c r="B260" i="6"/>
  <c r="W260" i="9" s="1"/>
  <c r="C260" i="6"/>
  <c r="X260" i="9" s="1"/>
  <c r="D260" i="6"/>
  <c r="Y260" i="9" s="1"/>
  <c r="E260" i="6"/>
  <c r="Z260" i="9" s="1"/>
  <c r="F260" i="6"/>
  <c r="AA260" i="9" s="1"/>
  <c r="G260" i="6"/>
  <c r="AB260" i="9" s="1"/>
  <c r="H260" i="6"/>
  <c r="AC260" i="9" s="1"/>
  <c r="I260" i="6"/>
  <c r="AD260" i="9" s="1"/>
  <c r="J260" i="6"/>
  <c r="AE260" i="9" s="1"/>
  <c r="K260" i="6"/>
  <c r="AF260" i="9" s="1"/>
  <c r="L260" i="6"/>
  <c r="AG260" i="9" s="1"/>
  <c r="M260" i="6"/>
  <c r="AH260" i="9" s="1"/>
  <c r="N260" i="6"/>
  <c r="AI260" i="9" s="1"/>
  <c r="O260" i="6"/>
  <c r="AJ260" i="9" s="1"/>
  <c r="P260" i="6"/>
  <c r="AK260" i="9" s="1"/>
  <c r="Q260" i="6"/>
  <c r="AL260" i="9" s="1"/>
  <c r="R260" i="6"/>
  <c r="AM260" i="9" s="1"/>
  <c r="S260" i="6"/>
  <c r="AN260" i="9" s="1"/>
  <c r="A261" i="6"/>
  <c r="B261" i="6"/>
  <c r="C261" i="6"/>
  <c r="D261" i="6"/>
  <c r="E261" i="6"/>
  <c r="Z261" i="9" s="1"/>
  <c r="F261" i="6"/>
  <c r="G261" i="6"/>
  <c r="H261" i="6"/>
  <c r="I261" i="6"/>
  <c r="AD261" i="9" s="1"/>
  <c r="J261" i="6"/>
  <c r="K261" i="6"/>
  <c r="L261" i="6"/>
  <c r="M261" i="6"/>
  <c r="AH261" i="9" s="1"/>
  <c r="N261" i="6"/>
  <c r="O261" i="6"/>
  <c r="P261" i="6"/>
  <c r="Q261" i="6"/>
  <c r="AL261" i="9" s="1"/>
  <c r="R261" i="6"/>
  <c r="S261" i="6"/>
  <c r="A262" i="6"/>
  <c r="B262" i="6"/>
  <c r="W262" i="9" s="1"/>
  <c r="C262" i="6"/>
  <c r="D262" i="6"/>
  <c r="E262" i="6"/>
  <c r="Z262" i="9" s="1"/>
  <c r="F262" i="6"/>
  <c r="AA262" i="9" s="1"/>
  <c r="G262" i="6"/>
  <c r="H262" i="6"/>
  <c r="I262" i="6"/>
  <c r="AD262" i="9" s="1"/>
  <c r="J262" i="6"/>
  <c r="AE262" i="9" s="1"/>
  <c r="K262" i="6"/>
  <c r="L262" i="6"/>
  <c r="M262" i="6"/>
  <c r="AH262" i="9" s="1"/>
  <c r="N262" i="6"/>
  <c r="AI262" i="9" s="1"/>
  <c r="O262" i="6"/>
  <c r="P262" i="6"/>
  <c r="Q262" i="6"/>
  <c r="AL262" i="9" s="1"/>
  <c r="R262" i="6"/>
  <c r="AM262" i="9" s="1"/>
  <c r="S262" i="6"/>
  <c r="A263" i="6"/>
  <c r="B263" i="6"/>
  <c r="W263" i="9" s="1"/>
  <c r="C263" i="6"/>
  <c r="X263" i="9" s="1"/>
  <c r="D263" i="6"/>
  <c r="E263" i="6"/>
  <c r="Z263" i="9" s="1"/>
  <c r="F263" i="6"/>
  <c r="AA263" i="9" s="1"/>
  <c r="G263" i="6"/>
  <c r="AB263" i="9" s="1"/>
  <c r="H263" i="6"/>
  <c r="I263" i="6"/>
  <c r="AD263" i="9" s="1"/>
  <c r="J263" i="6"/>
  <c r="AE263" i="9" s="1"/>
  <c r="K263" i="6"/>
  <c r="AF263" i="9" s="1"/>
  <c r="L263" i="6"/>
  <c r="M263" i="6"/>
  <c r="AH263" i="9" s="1"/>
  <c r="N263" i="6"/>
  <c r="AI263" i="9" s="1"/>
  <c r="O263" i="6"/>
  <c r="AJ263" i="9" s="1"/>
  <c r="P263" i="6"/>
  <c r="Q263" i="6"/>
  <c r="AL263" i="9" s="1"/>
  <c r="R263" i="6"/>
  <c r="AM263" i="9" s="1"/>
  <c r="S263" i="6"/>
  <c r="AN263" i="9" s="1"/>
  <c r="A264" i="6"/>
  <c r="B264" i="6"/>
  <c r="W264" i="9" s="1"/>
  <c r="C264" i="6"/>
  <c r="X264" i="9" s="1"/>
  <c r="D264" i="6"/>
  <c r="Y264" i="9" s="1"/>
  <c r="E264" i="6"/>
  <c r="Z264" i="9" s="1"/>
  <c r="F264" i="6"/>
  <c r="AA264" i="9" s="1"/>
  <c r="G264" i="6"/>
  <c r="AB264" i="9" s="1"/>
  <c r="H264" i="6"/>
  <c r="AC264" i="9" s="1"/>
  <c r="I264" i="6"/>
  <c r="AD264" i="9" s="1"/>
  <c r="J264" i="6"/>
  <c r="AE264" i="9" s="1"/>
  <c r="K264" i="6"/>
  <c r="AF264" i="9" s="1"/>
  <c r="L264" i="6"/>
  <c r="AG264" i="9" s="1"/>
  <c r="M264" i="6"/>
  <c r="AH264" i="9" s="1"/>
  <c r="N264" i="6"/>
  <c r="AI264" i="9" s="1"/>
  <c r="O264" i="6"/>
  <c r="AJ264" i="9" s="1"/>
  <c r="P264" i="6"/>
  <c r="AK264" i="9" s="1"/>
  <c r="Q264" i="6"/>
  <c r="AL264" i="9" s="1"/>
  <c r="R264" i="6"/>
  <c r="AM264" i="9" s="1"/>
  <c r="S264" i="6"/>
  <c r="AN264" i="9" s="1"/>
  <c r="A265" i="6"/>
  <c r="B265" i="6"/>
  <c r="C265" i="6"/>
  <c r="D265" i="6"/>
  <c r="E265" i="6"/>
  <c r="Z265" i="9" s="1"/>
  <c r="F265" i="6"/>
  <c r="G265" i="6"/>
  <c r="H265" i="6"/>
  <c r="I265" i="6"/>
  <c r="AD265" i="9" s="1"/>
  <c r="J265" i="6"/>
  <c r="K265" i="6"/>
  <c r="L265" i="6"/>
  <c r="M265" i="6"/>
  <c r="AH265" i="9" s="1"/>
  <c r="N265" i="6"/>
  <c r="O265" i="6"/>
  <c r="P265" i="6"/>
  <c r="Q265" i="6"/>
  <c r="AL265" i="9" s="1"/>
  <c r="R265" i="6"/>
  <c r="S265" i="6"/>
  <c r="A266" i="6"/>
  <c r="B266" i="6"/>
  <c r="W266" i="9" s="1"/>
  <c r="C266" i="6"/>
  <c r="D266" i="6"/>
  <c r="E266" i="6"/>
  <c r="Z266" i="9" s="1"/>
  <c r="F266" i="6"/>
  <c r="AA266" i="9" s="1"/>
  <c r="G266" i="6"/>
  <c r="H266" i="6"/>
  <c r="I266" i="6"/>
  <c r="AD266" i="9" s="1"/>
  <c r="J266" i="6"/>
  <c r="AE266" i="9" s="1"/>
  <c r="K266" i="6"/>
  <c r="L266" i="6"/>
  <c r="M266" i="6"/>
  <c r="AH266" i="9" s="1"/>
  <c r="N266" i="6"/>
  <c r="AI266" i="9" s="1"/>
  <c r="O266" i="6"/>
  <c r="P266" i="6"/>
  <c r="Q266" i="6"/>
  <c r="AL266" i="9" s="1"/>
  <c r="R266" i="6"/>
  <c r="AM266" i="9" s="1"/>
  <c r="S266" i="6"/>
  <c r="A267" i="6"/>
  <c r="B267" i="6"/>
  <c r="W267" i="9" s="1"/>
  <c r="C267" i="6"/>
  <c r="X267" i="9" s="1"/>
  <c r="D267" i="6"/>
  <c r="E267" i="6"/>
  <c r="Z267" i="9" s="1"/>
  <c r="F267" i="6"/>
  <c r="AA267" i="9" s="1"/>
  <c r="G267" i="6"/>
  <c r="AB267" i="9" s="1"/>
  <c r="H267" i="6"/>
  <c r="I267" i="6"/>
  <c r="AD267" i="9" s="1"/>
  <c r="J267" i="6"/>
  <c r="AE267" i="9" s="1"/>
  <c r="K267" i="6"/>
  <c r="AF267" i="9" s="1"/>
  <c r="L267" i="6"/>
  <c r="M267" i="6"/>
  <c r="AH267" i="9" s="1"/>
  <c r="N267" i="6"/>
  <c r="AI267" i="9" s="1"/>
  <c r="O267" i="6"/>
  <c r="AJ267" i="9" s="1"/>
  <c r="P267" i="6"/>
  <c r="Q267" i="6"/>
  <c r="AL267" i="9" s="1"/>
  <c r="R267" i="6"/>
  <c r="AM267" i="9" s="1"/>
  <c r="S267" i="6"/>
  <c r="AN267" i="9" s="1"/>
  <c r="A268" i="6"/>
  <c r="B268" i="6"/>
  <c r="W268" i="9" s="1"/>
  <c r="C268" i="6"/>
  <c r="X268" i="9" s="1"/>
  <c r="D268" i="6"/>
  <c r="Y268" i="9" s="1"/>
  <c r="E268" i="6"/>
  <c r="Z268" i="9" s="1"/>
  <c r="F268" i="6"/>
  <c r="AA268" i="9" s="1"/>
  <c r="G268" i="6"/>
  <c r="AB268" i="9" s="1"/>
  <c r="H268" i="6"/>
  <c r="AC268" i="9" s="1"/>
  <c r="I268" i="6"/>
  <c r="AD268" i="9" s="1"/>
  <c r="J268" i="6"/>
  <c r="AE268" i="9" s="1"/>
  <c r="K268" i="6"/>
  <c r="AF268" i="9" s="1"/>
  <c r="L268" i="6"/>
  <c r="AG268" i="9" s="1"/>
  <c r="M268" i="6"/>
  <c r="AH268" i="9" s="1"/>
  <c r="N268" i="6"/>
  <c r="AI268" i="9" s="1"/>
  <c r="O268" i="6"/>
  <c r="AJ268" i="9" s="1"/>
  <c r="P268" i="6"/>
  <c r="AK268" i="9" s="1"/>
  <c r="Q268" i="6"/>
  <c r="AL268" i="9" s="1"/>
  <c r="R268" i="6"/>
  <c r="AM268" i="9" s="1"/>
  <c r="S268" i="6"/>
  <c r="AN268" i="9" s="1"/>
  <c r="A269" i="6"/>
  <c r="B269" i="6"/>
  <c r="C269" i="6"/>
  <c r="D269" i="6"/>
  <c r="E269" i="6"/>
  <c r="Z269" i="9" s="1"/>
  <c r="F269" i="6"/>
  <c r="G269" i="6"/>
  <c r="H269" i="6"/>
  <c r="I269" i="6"/>
  <c r="AD269" i="9" s="1"/>
  <c r="J269" i="6"/>
  <c r="K269" i="6"/>
  <c r="L269" i="6"/>
  <c r="M269" i="6"/>
  <c r="AH269" i="9" s="1"/>
  <c r="N269" i="6"/>
  <c r="O269" i="6"/>
  <c r="P269" i="6"/>
  <c r="Q269" i="6"/>
  <c r="AL269" i="9" s="1"/>
  <c r="R269" i="6"/>
  <c r="S269" i="6"/>
  <c r="A270" i="6"/>
  <c r="B270" i="6"/>
  <c r="W270" i="9" s="1"/>
  <c r="C270" i="6"/>
  <c r="D270" i="6"/>
  <c r="E270" i="6"/>
  <c r="Z270" i="9" s="1"/>
  <c r="F270" i="6"/>
  <c r="AA270" i="9" s="1"/>
  <c r="G270" i="6"/>
  <c r="H270" i="6"/>
  <c r="I270" i="6"/>
  <c r="AD270" i="9" s="1"/>
  <c r="J270" i="6"/>
  <c r="AE270" i="9" s="1"/>
  <c r="K270" i="6"/>
  <c r="L270" i="6"/>
  <c r="M270" i="6"/>
  <c r="AH270" i="9" s="1"/>
  <c r="N270" i="6"/>
  <c r="AI270" i="9" s="1"/>
  <c r="O270" i="6"/>
  <c r="P270" i="6"/>
  <c r="Q270" i="6"/>
  <c r="AL270" i="9" s="1"/>
  <c r="R270" i="6"/>
  <c r="AM270" i="9" s="1"/>
  <c r="S270" i="6"/>
  <c r="A271" i="6"/>
  <c r="B271" i="6"/>
  <c r="W271" i="9" s="1"/>
  <c r="C271" i="6"/>
  <c r="X271" i="9" s="1"/>
  <c r="D271" i="6"/>
  <c r="E271" i="6"/>
  <c r="Z271" i="9" s="1"/>
  <c r="F271" i="6"/>
  <c r="AA271" i="9" s="1"/>
  <c r="G271" i="6"/>
  <c r="AB271" i="9" s="1"/>
  <c r="H271" i="6"/>
  <c r="I271" i="6"/>
  <c r="AD271" i="9" s="1"/>
  <c r="J271" i="6"/>
  <c r="AE271" i="9" s="1"/>
  <c r="K271" i="6"/>
  <c r="AF271" i="9" s="1"/>
  <c r="L271" i="6"/>
  <c r="M271" i="6"/>
  <c r="AH271" i="9" s="1"/>
  <c r="N271" i="6"/>
  <c r="AI271" i="9" s="1"/>
  <c r="O271" i="6"/>
  <c r="AJ271" i="9" s="1"/>
  <c r="P271" i="6"/>
  <c r="Q271" i="6"/>
  <c r="AL271" i="9" s="1"/>
  <c r="R271" i="6"/>
  <c r="AM271" i="9" s="1"/>
  <c r="S271" i="6"/>
  <c r="AN271" i="9" s="1"/>
  <c r="A272" i="6"/>
  <c r="B272" i="6"/>
  <c r="W272" i="9" s="1"/>
  <c r="C272" i="6"/>
  <c r="X272" i="9" s="1"/>
  <c r="D272" i="6"/>
  <c r="Y272" i="9" s="1"/>
  <c r="E272" i="6"/>
  <c r="Z272" i="9" s="1"/>
  <c r="F272" i="6"/>
  <c r="AA272" i="9" s="1"/>
  <c r="G272" i="6"/>
  <c r="AB272" i="9" s="1"/>
  <c r="H272" i="6"/>
  <c r="AC272" i="9" s="1"/>
  <c r="I272" i="6"/>
  <c r="AD272" i="9" s="1"/>
  <c r="J272" i="6"/>
  <c r="AE272" i="9" s="1"/>
  <c r="K272" i="6"/>
  <c r="AF272" i="9" s="1"/>
  <c r="L272" i="6"/>
  <c r="AG272" i="9" s="1"/>
  <c r="M272" i="6"/>
  <c r="AH272" i="9" s="1"/>
  <c r="N272" i="6"/>
  <c r="AI272" i="9" s="1"/>
  <c r="O272" i="6"/>
  <c r="AJ272" i="9" s="1"/>
  <c r="P272" i="6"/>
  <c r="AK272" i="9" s="1"/>
  <c r="Q272" i="6"/>
  <c r="AL272" i="9" s="1"/>
  <c r="R272" i="6"/>
  <c r="AM272" i="9" s="1"/>
  <c r="S272" i="6"/>
  <c r="AN272" i="9" s="1"/>
  <c r="A273" i="6"/>
  <c r="B273" i="6"/>
  <c r="C273" i="6"/>
  <c r="D273" i="6"/>
  <c r="E273" i="6"/>
  <c r="Z273" i="9" s="1"/>
  <c r="F273" i="6"/>
  <c r="G273" i="6"/>
  <c r="H273" i="6"/>
  <c r="I273" i="6"/>
  <c r="AD273" i="9" s="1"/>
  <c r="J273" i="6"/>
  <c r="K273" i="6"/>
  <c r="L273" i="6"/>
  <c r="M273" i="6"/>
  <c r="AH273" i="9" s="1"/>
  <c r="N273" i="6"/>
  <c r="O273" i="6"/>
  <c r="P273" i="6"/>
  <c r="Q273" i="6"/>
  <c r="AL273" i="9" s="1"/>
  <c r="R273" i="6"/>
  <c r="S273" i="6"/>
  <c r="A274" i="6"/>
  <c r="B274" i="6"/>
  <c r="W274" i="9" s="1"/>
  <c r="C274" i="6"/>
  <c r="D274" i="6"/>
  <c r="E274" i="6"/>
  <c r="Z274" i="9" s="1"/>
  <c r="F274" i="6"/>
  <c r="AA274" i="9" s="1"/>
  <c r="G274" i="6"/>
  <c r="H274" i="6"/>
  <c r="I274" i="6"/>
  <c r="AD274" i="9" s="1"/>
  <c r="J274" i="6"/>
  <c r="AE274" i="9" s="1"/>
  <c r="K274" i="6"/>
  <c r="L274" i="6"/>
  <c r="M274" i="6"/>
  <c r="AH274" i="9" s="1"/>
  <c r="N274" i="6"/>
  <c r="AI274" i="9" s="1"/>
  <c r="O274" i="6"/>
  <c r="P274" i="6"/>
  <c r="Q274" i="6"/>
  <c r="AL274" i="9" s="1"/>
  <c r="R274" i="6"/>
  <c r="AM274" i="9" s="1"/>
  <c r="S274" i="6"/>
  <c r="A275" i="6"/>
  <c r="B275" i="6"/>
  <c r="W275" i="9" s="1"/>
  <c r="C275" i="6"/>
  <c r="X275" i="9" s="1"/>
  <c r="D275" i="6"/>
  <c r="E275" i="6"/>
  <c r="Z275" i="9" s="1"/>
  <c r="F275" i="6"/>
  <c r="AA275" i="9" s="1"/>
  <c r="G275" i="6"/>
  <c r="AB275" i="9" s="1"/>
  <c r="H275" i="6"/>
  <c r="I275" i="6"/>
  <c r="AD275" i="9" s="1"/>
  <c r="J275" i="6"/>
  <c r="AE275" i="9" s="1"/>
  <c r="K275" i="6"/>
  <c r="AF275" i="9" s="1"/>
  <c r="L275" i="6"/>
  <c r="M275" i="6"/>
  <c r="AH275" i="9" s="1"/>
  <c r="N275" i="6"/>
  <c r="AI275" i="9" s="1"/>
  <c r="O275" i="6"/>
  <c r="AJ275" i="9" s="1"/>
  <c r="P275" i="6"/>
  <c r="Q275" i="6"/>
  <c r="AL275" i="9" s="1"/>
  <c r="R275" i="6"/>
  <c r="AM275" i="9" s="1"/>
  <c r="S275" i="6"/>
  <c r="AN275" i="9" s="1"/>
  <c r="A276" i="6"/>
  <c r="B276" i="6"/>
  <c r="W276" i="9" s="1"/>
  <c r="C276" i="6"/>
  <c r="X276" i="9" s="1"/>
  <c r="D276" i="6"/>
  <c r="Y276" i="9" s="1"/>
  <c r="E276" i="6"/>
  <c r="Z276" i="9" s="1"/>
  <c r="F276" i="6"/>
  <c r="AA276" i="9" s="1"/>
  <c r="G276" i="6"/>
  <c r="AB276" i="9" s="1"/>
  <c r="H276" i="6"/>
  <c r="AC276" i="9" s="1"/>
  <c r="I276" i="6"/>
  <c r="AD276" i="9" s="1"/>
  <c r="J276" i="6"/>
  <c r="AE276" i="9" s="1"/>
  <c r="K276" i="6"/>
  <c r="AF276" i="9" s="1"/>
  <c r="L276" i="6"/>
  <c r="AG276" i="9" s="1"/>
  <c r="M276" i="6"/>
  <c r="AH276" i="9" s="1"/>
  <c r="N276" i="6"/>
  <c r="AI276" i="9" s="1"/>
  <c r="O276" i="6"/>
  <c r="AJ276" i="9" s="1"/>
  <c r="P276" i="6"/>
  <c r="AK276" i="9" s="1"/>
  <c r="Q276" i="6"/>
  <c r="AL276" i="9" s="1"/>
  <c r="R276" i="6"/>
  <c r="AM276" i="9" s="1"/>
  <c r="S276" i="6"/>
  <c r="AN276" i="9" s="1"/>
  <c r="A277" i="6"/>
  <c r="B277" i="6"/>
  <c r="C277" i="6"/>
  <c r="D277" i="6"/>
  <c r="E277" i="6"/>
  <c r="Z277" i="9" s="1"/>
  <c r="F277" i="6"/>
  <c r="G277" i="6"/>
  <c r="H277" i="6"/>
  <c r="I277" i="6"/>
  <c r="AD277" i="9" s="1"/>
  <c r="J277" i="6"/>
  <c r="K277" i="6"/>
  <c r="L277" i="6"/>
  <c r="M277" i="6"/>
  <c r="AH277" i="9" s="1"/>
  <c r="N277" i="6"/>
  <c r="O277" i="6"/>
  <c r="P277" i="6"/>
  <c r="Q277" i="6"/>
  <c r="AL277" i="9" s="1"/>
  <c r="R277" i="6"/>
  <c r="S277" i="6"/>
  <c r="A278" i="6"/>
  <c r="B278" i="6"/>
  <c r="W278" i="9" s="1"/>
  <c r="C278" i="6"/>
  <c r="D278" i="6"/>
  <c r="E278" i="6"/>
  <c r="Z278" i="9" s="1"/>
  <c r="F278" i="6"/>
  <c r="AA278" i="9" s="1"/>
  <c r="G278" i="6"/>
  <c r="H278" i="6"/>
  <c r="I278" i="6"/>
  <c r="AD278" i="9" s="1"/>
  <c r="J278" i="6"/>
  <c r="AE278" i="9" s="1"/>
  <c r="K278" i="6"/>
  <c r="L278" i="6"/>
  <c r="M278" i="6"/>
  <c r="AH278" i="9" s="1"/>
  <c r="N278" i="6"/>
  <c r="AI278" i="9" s="1"/>
  <c r="O278" i="6"/>
  <c r="P278" i="6"/>
  <c r="Q278" i="6"/>
  <c r="AL278" i="9" s="1"/>
  <c r="R278" i="6"/>
  <c r="AM278" i="9" s="1"/>
  <c r="S278" i="6"/>
  <c r="A279" i="6"/>
  <c r="B279" i="6"/>
  <c r="W279" i="9" s="1"/>
  <c r="C279" i="6"/>
  <c r="X279" i="9" s="1"/>
  <c r="D279" i="6"/>
  <c r="E279" i="6"/>
  <c r="Z279" i="9" s="1"/>
  <c r="F279" i="6"/>
  <c r="AA279" i="9" s="1"/>
  <c r="G279" i="6"/>
  <c r="AB279" i="9" s="1"/>
  <c r="H279" i="6"/>
  <c r="I279" i="6"/>
  <c r="AD279" i="9" s="1"/>
  <c r="J279" i="6"/>
  <c r="AE279" i="9" s="1"/>
  <c r="K279" i="6"/>
  <c r="AF279" i="9" s="1"/>
  <c r="L279" i="6"/>
  <c r="M279" i="6"/>
  <c r="AH279" i="9" s="1"/>
  <c r="N279" i="6"/>
  <c r="AI279" i="9" s="1"/>
  <c r="O279" i="6"/>
  <c r="AJ279" i="9" s="1"/>
  <c r="P279" i="6"/>
  <c r="Q279" i="6"/>
  <c r="AL279" i="9" s="1"/>
  <c r="R279" i="6"/>
  <c r="AM279" i="9" s="1"/>
  <c r="S279" i="6"/>
  <c r="AN279" i="9" s="1"/>
  <c r="A280" i="6"/>
  <c r="B280" i="6"/>
  <c r="W280" i="9" s="1"/>
  <c r="C280" i="6"/>
  <c r="X280" i="9" s="1"/>
  <c r="D280" i="6"/>
  <c r="Y280" i="9" s="1"/>
  <c r="E280" i="6"/>
  <c r="Z280" i="9" s="1"/>
  <c r="F280" i="6"/>
  <c r="AA280" i="9" s="1"/>
  <c r="G280" i="6"/>
  <c r="AB280" i="9" s="1"/>
  <c r="H280" i="6"/>
  <c r="AC280" i="9" s="1"/>
  <c r="I280" i="6"/>
  <c r="AD280" i="9" s="1"/>
  <c r="J280" i="6"/>
  <c r="AE280" i="9" s="1"/>
  <c r="K280" i="6"/>
  <c r="AF280" i="9" s="1"/>
  <c r="L280" i="6"/>
  <c r="AG280" i="9" s="1"/>
  <c r="M280" i="6"/>
  <c r="AH280" i="9" s="1"/>
  <c r="N280" i="6"/>
  <c r="AI280" i="9" s="1"/>
  <c r="O280" i="6"/>
  <c r="AJ280" i="9" s="1"/>
  <c r="P280" i="6"/>
  <c r="AK280" i="9" s="1"/>
  <c r="Q280" i="6"/>
  <c r="AL280" i="9" s="1"/>
  <c r="R280" i="6"/>
  <c r="AM280" i="9" s="1"/>
  <c r="S280" i="6"/>
  <c r="AN280" i="9" s="1"/>
  <c r="A281" i="6"/>
  <c r="B281" i="6"/>
  <c r="C281" i="6"/>
  <c r="D281" i="6"/>
  <c r="E281" i="6"/>
  <c r="Z281" i="9" s="1"/>
  <c r="F281" i="6"/>
  <c r="G281" i="6"/>
  <c r="H281" i="6"/>
  <c r="I281" i="6"/>
  <c r="AD281" i="9" s="1"/>
  <c r="J281" i="6"/>
  <c r="K281" i="6"/>
  <c r="L281" i="6"/>
  <c r="M281" i="6"/>
  <c r="AH281" i="9" s="1"/>
  <c r="N281" i="6"/>
  <c r="O281" i="6"/>
  <c r="P281" i="6"/>
  <c r="Q281" i="6"/>
  <c r="AL281" i="9" s="1"/>
  <c r="R281" i="6"/>
  <c r="S281" i="6"/>
  <c r="A282" i="6"/>
  <c r="B282" i="6"/>
  <c r="W282" i="9" s="1"/>
  <c r="C282" i="6"/>
  <c r="D282" i="6"/>
  <c r="E282" i="6"/>
  <c r="Z282" i="9" s="1"/>
  <c r="F282" i="6"/>
  <c r="AA282" i="9" s="1"/>
  <c r="G282" i="6"/>
  <c r="H282" i="6"/>
  <c r="I282" i="6"/>
  <c r="AD282" i="9" s="1"/>
  <c r="J282" i="6"/>
  <c r="AE282" i="9" s="1"/>
  <c r="K282" i="6"/>
  <c r="L282" i="6"/>
  <c r="M282" i="6"/>
  <c r="AH282" i="9" s="1"/>
  <c r="N282" i="6"/>
  <c r="AI282" i="9" s="1"/>
  <c r="O282" i="6"/>
  <c r="P282" i="6"/>
  <c r="Q282" i="6"/>
  <c r="AL282" i="9" s="1"/>
  <c r="R282" i="6"/>
  <c r="AM282" i="9" s="1"/>
  <c r="S282" i="6"/>
  <c r="A283" i="6"/>
  <c r="B283" i="6"/>
  <c r="W283" i="9" s="1"/>
  <c r="C283" i="6"/>
  <c r="X283" i="9" s="1"/>
  <c r="D283" i="6"/>
  <c r="E283" i="6"/>
  <c r="Z283" i="9" s="1"/>
  <c r="F283" i="6"/>
  <c r="AA283" i="9" s="1"/>
  <c r="G283" i="6"/>
  <c r="AB283" i="9" s="1"/>
  <c r="H283" i="6"/>
  <c r="I283" i="6"/>
  <c r="AD283" i="9" s="1"/>
  <c r="J283" i="6"/>
  <c r="AE283" i="9" s="1"/>
  <c r="K283" i="6"/>
  <c r="AF283" i="9" s="1"/>
  <c r="L283" i="6"/>
  <c r="M283" i="6"/>
  <c r="AH283" i="9" s="1"/>
  <c r="N283" i="6"/>
  <c r="AI283" i="9" s="1"/>
  <c r="O283" i="6"/>
  <c r="AJ283" i="9" s="1"/>
  <c r="P283" i="6"/>
  <c r="Q283" i="6"/>
  <c r="AL283" i="9" s="1"/>
  <c r="R283" i="6"/>
  <c r="AM283" i="9" s="1"/>
  <c r="S283" i="6"/>
  <c r="AN283" i="9" s="1"/>
  <c r="A284" i="6"/>
  <c r="B284" i="6"/>
  <c r="W284" i="9" s="1"/>
  <c r="C284" i="6"/>
  <c r="X284" i="9" s="1"/>
  <c r="D284" i="6"/>
  <c r="Y284" i="9" s="1"/>
  <c r="E284" i="6"/>
  <c r="Z284" i="9" s="1"/>
  <c r="F284" i="6"/>
  <c r="AA284" i="9" s="1"/>
  <c r="G284" i="6"/>
  <c r="AB284" i="9" s="1"/>
  <c r="H284" i="6"/>
  <c r="AC284" i="9" s="1"/>
  <c r="I284" i="6"/>
  <c r="AD284" i="9" s="1"/>
  <c r="J284" i="6"/>
  <c r="AE284" i="9" s="1"/>
  <c r="K284" i="6"/>
  <c r="AF284" i="9" s="1"/>
  <c r="L284" i="6"/>
  <c r="AG284" i="9" s="1"/>
  <c r="M284" i="6"/>
  <c r="AH284" i="9" s="1"/>
  <c r="N284" i="6"/>
  <c r="AI284" i="9" s="1"/>
  <c r="O284" i="6"/>
  <c r="AJ284" i="9" s="1"/>
  <c r="P284" i="6"/>
  <c r="AK284" i="9" s="1"/>
  <c r="Q284" i="6"/>
  <c r="AL284" i="9" s="1"/>
  <c r="R284" i="6"/>
  <c r="AM284" i="9" s="1"/>
  <c r="S284" i="6"/>
  <c r="AN284" i="9" s="1"/>
  <c r="A285" i="6"/>
  <c r="B285" i="6"/>
  <c r="C285" i="6"/>
  <c r="D285" i="6"/>
  <c r="E285" i="6"/>
  <c r="Z285" i="9" s="1"/>
  <c r="F285" i="6"/>
  <c r="G285" i="6"/>
  <c r="H285" i="6"/>
  <c r="I285" i="6"/>
  <c r="AD285" i="9" s="1"/>
  <c r="J285" i="6"/>
  <c r="K285" i="6"/>
  <c r="L285" i="6"/>
  <c r="M285" i="6"/>
  <c r="AH285" i="9" s="1"/>
  <c r="N285" i="6"/>
  <c r="O285" i="6"/>
  <c r="P285" i="6"/>
  <c r="Q285" i="6"/>
  <c r="AL285" i="9" s="1"/>
  <c r="R285" i="6"/>
  <c r="S285" i="6"/>
  <c r="A286" i="6"/>
  <c r="B286" i="6"/>
  <c r="W286" i="9" s="1"/>
  <c r="C286" i="6"/>
  <c r="D286" i="6"/>
  <c r="E286" i="6"/>
  <c r="Z286" i="9" s="1"/>
  <c r="F286" i="6"/>
  <c r="AA286" i="9" s="1"/>
  <c r="G286" i="6"/>
  <c r="H286" i="6"/>
  <c r="I286" i="6"/>
  <c r="AD286" i="9" s="1"/>
  <c r="J286" i="6"/>
  <c r="AE286" i="9" s="1"/>
  <c r="K286" i="6"/>
  <c r="L286" i="6"/>
  <c r="M286" i="6"/>
  <c r="AH286" i="9" s="1"/>
  <c r="N286" i="6"/>
  <c r="AI286" i="9" s="1"/>
  <c r="O286" i="6"/>
  <c r="P286" i="6"/>
  <c r="Q286" i="6"/>
  <c r="AL286" i="9" s="1"/>
  <c r="R286" i="6"/>
  <c r="AM286" i="9" s="1"/>
  <c r="S286" i="6"/>
  <c r="A287" i="6"/>
  <c r="B287" i="6"/>
  <c r="W287" i="9" s="1"/>
  <c r="C287" i="6"/>
  <c r="X287" i="9" s="1"/>
  <c r="D287" i="6"/>
  <c r="E287" i="6"/>
  <c r="Z287" i="9" s="1"/>
  <c r="F287" i="6"/>
  <c r="AA287" i="9" s="1"/>
  <c r="G287" i="6"/>
  <c r="AB287" i="9" s="1"/>
  <c r="H287" i="6"/>
  <c r="I287" i="6"/>
  <c r="AD287" i="9" s="1"/>
  <c r="J287" i="6"/>
  <c r="AE287" i="9" s="1"/>
  <c r="K287" i="6"/>
  <c r="AF287" i="9" s="1"/>
  <c r="L287" i="6"/>
  <c r="M287" i="6"/>
  <c r="AH287" i="9" s="1"/>
  <c r="N287" i="6"/>
  <c r="AI287" i="9" s="1"/>
  <c r="O287" i="6"/>
  <c r="AJ287" i="9" s="1"/>
  <c r="P287" i="6"/>
  <c r="Q287" i="6"/>
  <c r="AL287" i="9" s="1"/>
  <c r="R287" i="6"/>
  <c r="AM287" i="9" s="1"/>
  <c r="S287" i="6"/>
  <c r="AN287" i="9" s="1"/>
  <c r="A288" i="6"/>
  <c r="B288" i="6"/>
  <c r="W288" i="9" s="1"/>
  <c r="C288" i="6"/>
  <c r="X288" i="9" s="1"/>
  <c r="D288" i="6"/>
  <c r="Y288" i="9" s="1"/>
  <c r="E288" i="6"/>
  <c r="Z288" i="9" s="1"/>
  <c r="F288" i="6"/>
  <c r="AA288" i="9" s="1"/>
  <c r="G288" i="6"/>
  <c r="AB288" i="9" s="1"/>
  <c r="H288" i="6"/>
  <c r="AC288" i="9" s="1"/>
  <c r="I288" i="6"/>
  <c r="AD288" i="9" s="1"/>
  <c r="J288" i="6"/>
  <c r="AE288" i="9" s="1"/>
  <c r="K288" i="6"/>
  <c r="AF288" i="9" s="1"/>
  <c r="L288" i="6"/>
  <c r="AG288" i="9" s="1"/>
  <c r="M288" i="6"/>
  <c r="AH288" i="9" s="1"/>
  <c r="N288" i="6"/>
  <c r="AI288" i="9" s="1"/>
  <c r="O288" i="6"/>
  <c r="AJ288" i="9" s="1"/>
  <c r="P288" i="6"/>
  <c r="AK288" i="9" s="1"/>
  <c r="Q288" i="6"/>
  <c r="AL288" i="9" s="1"/>
  <c r="R288" i="6"/>
  <c r="AM288" i="9" s="1"/>
  <c r="S288" i="6"/>
  <c r="AN288" i="9" s="1"/>
  <c r="A289" i="6"/>
  <c r="B289" i="6"/>
  <c r="C289" i="6"/>
  <c r="D289" i="6"/>
  <c r="E289" i="6"/>
  <c r="Z289" i="9" s="1"/>
  <c r="F289" i="6"/>
  <c r="G289" i="6"/>
  <c r="H289" i="6"/>
  <c r="I289" i="6"/>
  <c r="AD289" i="9" s="1"/>
  <c r="J289" i="6"/>
  <c r="K289" i="6"/>
  <c r="L289" i="6"/>
  <c r="M289" i="6"/>
  <c r="AH289" i="9" s="1"/>
  <c r="N289" i="6"/>
  <c r="O289" i="6"/>
  <c r="P289" i="6"/>
  <c r="Q289" i="6"/>
  <c r="AL289" i="9" s="1"/>
  <c r="R289" i="6"/>
  <c r="S289" i="6"/>
  <c r="A290" i="6"/>
  <c r="B290" i="6"/>
  <c r="W290" i="9" s="1"/>
  <c r="C290" i="6"/>
  <c r="D290" i="6"/>
  <c r="E290" i="6"/>
  <c r="Z290" i="9" s="1"/>
  <c r="F290" i="6"/>
  <c r="AA290" i="9" s="1"/>
  <c r="G290" i="6"/>
  <c r="H290" i="6"/>
  <c r="I290" i="6"/>
  <c r="AD290" i="9" s="1"/>
  <c r="J290" i="6"/>
  <c r="AE290" i="9" s="1"/>
  <c r="K290" i="6"/>
  <c r="L290" i="6"/>
  <c r="M290" i="6"/>
  <c r="AH290" i="9" s="1"/>
  <c r="N290" i="6"/>
  <c r="AI290" i="9" s="1"/>
  <c r="O290" i="6"/>
  <c r="P290" i="6"/>
  <c r="Q290" i="6"/>
  <c r="AL290" i="9" s="1"/>
  <c r="R290" i="6"/>
  <c r="AM290" i="9" s="1"/>
  <c r="S290" i="6"/>
  <c r="A291" i="6"/>
  <c r="B291" i="6"/>
  <c r="W291" i="9" s="1"/>
  <c r="C291" i="6"/>
  <c r="X291" i="9" s="1"/>
  <c r="D291" i="6"/>
  <c r="E291" i="6"/>
  <c r="Z291" i="9" s="1"/>
  <c r="F291" i="6"/>
  <c r="AA291" i="9" s="1"/>
  <c r="G291" i="6"/>
  <c r="AB291" i="9" s="1"/>
  <c r="H291" i="6"/>
  <c r="I291" i="6"/>
  <c r="AD291" i="9" s="1"/>
  <c r="J291" i="6"/>
  <c r="AE291" i="9" s="1"/>
  <c r="K291" i="6"/>
  <c r="AF291" i="9" s="1"/>
  <c r="L291" i="6"/>
  <c r="M291" i="6"/>
  <c r="AH291" i="9" s="1"/>
  <c r="N291" i="6"/>
  <c r="AI291" i="9" s="1"/>
  <c r="O291" i="6"/>
  <c r="AJ291" i="9" s="1"/>
  <c r="P291" i="6"/>
  <c r="Q291" i="6"/>
  <c r="AL291" i="9" s="1"/>
  <c r="R291" i="6"/>
  <c r="AM291" i="9" s="1"/>
  <c r="S291" i="6"/>
  <c r="AN291" i="9" s="1"/>
  <c r="A292" i="6"/>
  <c r="B292" i="6"/>
  <c r="W292" i="9" s="1"/>
  <c r="C292" i="6"/>
  <c r="X292" i="9" s="1"/>
  <c r="D292" i="6"/>
  <c r="Y292" i="9" s="1"/>
  <c r="E292" i="6"/>
  <c r="Z292" i="9" s="1"/>
  <c r="F292" i="6"/>
  <c r="AA292" i="9" s="1"/>
  <c r="G292" i="6"/>
  <c r="AB292" i="9" s="1"/>
  <c r="H292" i="6"/>
  <c r="AC292" i="9" s="1"/>
  <c r="I292" i="6"/>
  <c r="AD292" i="9" s="1"/>
  <c r="J292" i="6"/>
  <c r="AE292" i="9" s="1"/>
  <c r="K292" i="6"/>
  <c r="AF292" i="9" s="1"/>
  <c r="L292" i="6"/>
  <c r="AG292" i="9" s="1"/>
  <c r="M292" i="6"/>
  <c r="AH292" i="9" s="1"/>
  <c r="N292" i="6"/>
  <c r="AI292" i="9" s="1"/>
  <c r="O292" i="6"/>
  <c r="AJ292" i="9" s="1"/>
  <c r="P292" i="6"/>
  <c r="AK292" i="9" s="1"/>
  <c r="Q292" i="6"/>
  <c r="AL292" i="9" s="1"/>
  <c r="R292" i="6"/>
  <c r="AM292" i="9" s="1"/>
  <c r="S292" i="6"/>
  <c r="AN292" i="9" s="1"/>
  <c r="A293" i="6"/>
  <c r="B293" i="6"/>
  <c r="C293" i="6"/>
  <c r="D293" i="6"/>
  <c r="E293" i="6"/>
  <c r="Z293" i="9" s="1"/>
  <c r="F293" i="6"/>
  <c r="G293" i="6"/>
  <c r="H293" i="6"/>
  <c r="I293" i="6"/>
  <c r="AD293" i="9" s="1"/>
  <c r="J293" i="6"/>
  <c r="K293" i="6"/>
  <c r="L293" i="6"/>
  <c r="M293" i="6"/>
  <c r="AH293" i="9" s="1"/>
  <c r="N293" i="6"/>
  <c r="O293" i="6"/>
  <c r="P293" i="6"/>
  <c r="Q293" i="6"/>
  <c r="AL293" i="9" s="1"/>
  <c r="R293" i="6"/>
  <c r="S293" i="6"/>
  <c r="A294" i="6"/>
  <c r="B294" i="6"/>
  <c r="W294" i="9" s="1"/>
  <c r="C294" i="6"/>
  <c r="D294" i="6"/>
  <c r="E294" i="6"/>
  <c r="F294" i="6"/>
  <c r="AA294" i="9" s="1"/>
  <c r="G294" i="6"/>
  <c r="H294" i="6"/>
  <c r="I294" i="6"/>
  <c r="AD294" i="9" s="1"/>
  <c r="J294" i="6"/>
  <c r="AE294" i="9" s="1"/>
  <c r="K294" i="6"/>
  <c r="L294" i="6"/>
  <c r="M294" i="6"/>
  <c r="AH294" i="9" s="1"/>
  <c r="N294" i="6"/>
  <c r="AI294" i="9" s="1"/>
  <c r="O294" i="6"/>
  <c r="P294" i="6"/>
  <c r="Q294" i="6"/>
  <c r="AL294" i="9" s="1"/>
  <c r="R294" i="6"/>
  <c r="AM294" i="9" s="1"/>
  <c r="S294" i="6"/>
  <c r="A295" i="6"/>
  <c r="B295" i="6"/>
  <c r="W295" i="9" s="1"/>
  <c r="C295" i="6"/>
  <c r="X295" i="9" s="1"/>
  <c r="D295" i="6"/>
  <c r="E295" i="6"/>
  <c r="Z295" i="9" s="1"/>
  <c r="F295" i="6"/>
  <c r="AA295" i="9" s="1"/>
  <c r="G295" i="6"/>
  <c r="AB295" i="9" s="1"/>
  <c r="H295" i="6"/>
  <c r="I295" i="6"/>
  <c r="AD295" i="9" s="1"/>
  <c r="J295" i="6"/>
  <c r="AE295" i="9" s="1"/>
  <c r="K295" i="6"/>
  <c r="AF295" i="9" s="1"/>
  <c r="L295" i="6"/>
  <c r="M295" i="6"/>
  <c r="AH295" i="9" s="1"/>
  <c r="N295" i="6"/>
  <c r="AI295" i="9" s="1"/>
  <c r="O295" i="6"/>
  <c r="AJ295" i="9" s="1"/>
  <c r="P295" i="6"/>
  <c r="Q295" i="6"/>
  <c r="AL295" i="9" s="1"/>
  <c r="R295" i="6"/>
  <c r="AM295" i="9" s="1"/>
  <c r="S295" i="6"/>
  <c r="AN295" i="9" s="1"/>
  <c r="A296" i="6"/>
  <c r="B296" i="6"/>
  <c r="W296" i="9" s="1"/>
  <c r="C296" i="6"/>
  <c r="X296" i="9" s="1"/>
  <c r="D296" i="6"/>
  <c r="Y296" i="9" s="1"/>
  <c r="E296" i="6"/>
  <c r="Z296" i="9" s="1"/>
  <c r="F296" i="6"/>
  <c r="AA296" i="9" s="1"/>
  <c r="G296" i="6"/>
  <c r="AB296" i="9" s="1"/>
  <c r="H296" i="6"/>
  <c r="AC296" i="9" s="1"/>
  <c r="I296" i="6"/>
  <c r="AD296" i="9" s="1"/>
  <c r="J296" i="6"/>
  <c r="AE296" i="9" s="1"/>
  <c r="K296" i="6"/>
  <c r="AF296" i="9" s="1"/>
  <c r="L296" i="6"/>
  <c r="AG296" i="9" s="1"/>
  <c r="M296" i="6"/>
  <c r="AH296" i="9" s="1"/>
  <c r="N296" i="6"/>
  <c r="AI296" i="9" s="1"/>
  <c r="O296" i="6"/>
  <c r="AJ296" i="9" s="1"/>
  <c r="P296" i="6"/>
  <c r="AK296" i="9" s="1"/>
  <c r="Q296" i="6"/>
  <c r="AL296" i="9" s="1"/>
  <c r="R296" i="6"/>
  <c r="AM296" i="9" s="1"/>
  <c r="S296" i="6"/>
  <c r="AN296" i="9" s="1"/>
  <c r="A297" i="6"/>
  <c r="B297" i="6"/>
  <c r="C297" i="6"/>
  <c r="D297" i="6"/>
  <c r="E297" i="6"/>
  <c r="Z297" i="9" s="1"/>
  <c r="F297" i="6"/>
  <c r="G297" i="6"/>
  <c r="H297" i="6"/>
  <c r="I297" i="6"/>
  <c r="AD297" i="9" s="1"/>
  <c r="J297" i="6"/>
  <c r="K297" i="6"/>
  <c r="L297" i="6"/>
  <c r="M297" i="6"/>
  <c r="AH297" i="9" s="1"/>
  <c r="N297" i="6"/>
  <c r="O297" i="6"/>
  <c r="P297" i="6"/>
  <c r="Q297" i="6"/>
  <c r="AL297" i="9" s="1"/>
  <c r="R297" i="6"/>
  <c r="S297" i="6"/>
  <c r="A298" i="6"/>
  <c r="B298" i="6"/>
  <c r="W298" i="9" s="1"/>
  <c r="C298" i="6"/>
  <c r="D298" i="6"/>
  <c r="E298" i="6"/>
  <c r="Z298" i="9" s="1"/>
  <c r="F298" i="6"/>
  <c r="AA298" i="9" s="1"/>
  <c r="G298" i="6"/>
  <c r="H298" i="6"/>
  <c r="I298" i="6"/>
  <c r="AD298" i="9" s="1"/>
  <c r="J298" i="6"/>
  <c r="AE298" i="9" s="1"/>
  <c r="K298" i="6"/>
  <c r="L298" i="6"/>
  <c r="M298" i="6"/>
  <c r="AH298" i="9" s="1"/>
  <c r="N298" i="6"/>
  <c r="AI298" i="9" s="1"/>
  <c r="O298" i="6"/>
  <c r="P298" i="6"/>
  <c r="Q298" i="6"/>
  <c r="AL298" i="9" s="1"/>
  <c r="R298" i="6"/>
  <c r="AM298" i="9" s="1"/>
  <c r="S298" i="6"/>
  <c r="A299" i="6"/>
  <c r="B299" i="6"/>
  <c r="W299" i="9" s="1"/>
  <c r="C299" i="6"/>
  <c r="X299" i="9" s="1"/>
  <c r="D299" i="6"/>
  <c r="E299" i="6"/>
  <c r="Z299" i="9" s="1"/>
  <c r="F299" i="6"/>
  <c r="AA299" i="9" s="1"/>
  <c r="G299" i="6"/>
  <c r="AB299" i="9" s="1"/>
  <c r="H299" i="6"/>
  <c r="I299" i="6"/>
  <c r="AD299" i="9" s="1"/>
  <c r="J299" i="6"/>
  <c r="AE299" i="9" s="1"/>
  <c r="K299" i="6"/>
  <c r="AF299" i="9" s="1"/>
  <c r="L299" i="6"/>
  <c r="M299" i="6"/>
  <c r="AH299" i="9" s="1"/>
  <c r="N299" i="6"/>
  <c r="AI299" i="9" s="1"/>
  <c r="O299" i="6"/>
  <c r="AJ299" i="9" s="1"/>
  <c r="P299" i="6"/>
  <c r="Q299" i="6"/>
  <c r="AL299" i="9" s="1"/>
  <c r="R299" i="6"/>
  <c r="AM299" i="9" s="1"/>
  <c r="S299" i="6"/>
  <c r="AN299" i="9" s="1"/>
  <c r="A300" i="6"/>
  <c r="B300" i="6"/>
  <c r="W300" i="9" s="1"/>
  <c r="C300" i="6"/>
  <c r="X300" i="9" s="1"/>
  <c r="D300" i="6"/>
  <c r="Y300" i="9" s="1"/>
  <c r="E300" i="6"/>
  <c r="Z300" i="9" s="1"/>
  <c r="F300" i="6"/>
  <c r="AA300" i="9" s="1"/>
  <c r="G300" i="6"/>
  <c r="AB300" i="9" s="1"/>
  <c r="H300" i="6"/>
  <c r="AC300" i="9" s="1"/>
  <c r="I300" i="6"/>
  <c r="AD300" i="9" s="1"/>
  <c r="J300" i="6"/>
  <c r="AE300" i="9" s="1"/>
  <c r="K300" i="6"/>
  <c r="AF300" i="9" s="1"/>
  <c r="L300" i="6"/>
  <c r="AG300" i="9" s="1"/>
  <c r="M300" i="6"/>
  <c r="AH300" i="9" s="1"/>
  <c r="N300" i="6"/>
  <c r="AI300" i="9" s="1"/>
  <c r="O300" i="6"/>
  <c r="AJ300" i="9" s="1"/>
  <c r="P300" i="6"/>
  <c r="AK300" i="9" s="1"/>
  <c r="Q300" i="6"/>
  <c r="AL300" i="9" s="1"/>
  <c r="R300" i="6"/>
  <c r="AM300" i="9" s="1"/>
  <c r="S300" i="6"/>
  <c r="AN300" i="9" s="1"/>
  <c r="A301" i="6"/>
  <c r="B301" i="6"/>
  <c r="C301" i="6"/>
  <c r="D301" i="6"/>
  <c r="E301" i="6"/>
  <c r="Z301" i="9" s="1"/>
  <c r="F301" i="6"/>
  <c r="G301" i="6"/>
  <c r="H301" i="6"/>
  <c r="I301" i="6"/>
  <c r="AD301" i="9" s="1"/>
  <c r="J301" i="6"/>
  <c r="K301" i="6"/>
  <c r="L301" i="6"/>
  <c r="M301" i="6"/>
  <c r="AH301" i="9" s="1"/>
  <c r="N301" i="6"/>
  <c r="O301" i="6"/>
  <c r="P301" i="6"/>
  <c r="Q301" i="6"/>
  <c r="AL301" i="9" s="1"/>
  <c r="R301" i="6"/>
  <c r="S301" i="6"/>
  <c r="A302" i="6"/>
  <c r="B302" i="6"/>
  <c r="W302" i="9" s="1"/>
  <c r="C302" i="6"/>
  <c r="D302" i="6"/>
  <c r="E302" i="6"/>
  <c r="Z302" i="9" s="1"/>
  <c r="F302" i="6"/>
  <c r="AA302" i="9" s="1"/>
  <c r="G302" i="6"/>
  <c r="H302" i="6"/>
  <c r="I302" i="6"/>
  <c r="AD302" i="9" s="1"/>
  <c r="J302" i="6"/>
  <c r="AE302" i="9" s="1"/>
  <c r="K302" i="6"/>
  <c r="L302" i="6"/>
  <c r="M302" i="6"/>
  <c r="AH302" i="9" s="1"/>
  <c r="N302" i="6"/>
  <c r="AI302" i="9" s="1"/>
  <c r="O302" i="6"/>
  <c r="P302" i="6"/>
  <c r="Q302" i="6"/>
  <c r="AL302" i="9" s="1"/>
  <c r="R302" i="6"/>
  <c r="AM302" i="9" s="1"/>
  <c r="S302" i="6"/>
  <c r="A303" i="6"/>
  <c r="B303" i="6"/>
  <c r="W303" i="9" s="1"/>
  <c r="C303" i="6"/>
  <c r="X303" i="9" s="1"/>
  <c r="D303" i="6"/>
  <c r="E303" i="6"/>
  <c r="Z303" i="9" s="1"/>
  <c r="F303" i="6"/>
  <c r="AA303" i="9" s="1"/>
  <c r="G303" i="6"/>
  <c r="AB303" i="9" s="1"/>
  <c r="H303" i="6"/>
  <c r="I303" i="6"/>
  <c r="AD303" i="9" s="1"/>
  <c r="J303" i="6"/>
  <c r="AE303" i="9" s="1"/>
  <c r="K303" i="6"/>
  <c r="AF303" i="9" s="1"/>
  <c r="L303" i="6"/>
  <c r="M303" i="6"/>
  <c r="AH303" i="9" s="1"/>
  <c r="N303" i="6"/>
  <c r="AI303" i="9" s="1"/>
  <c r="O303" i="6"/>
  <c r="AJ303" i="9" s="1"/>
  <c r="P303" i="6"/>
  <c r="Q303" i="6"/>
  <c r="AL303" i="9" s="1"/>
  <c r="R303" i="6"/>
  <c r="AM303" i="9" s="1"/>
  <c r="S303" i="6"/>
  <c r="AN303" i="9" s="1"/>
  <c r="A304" i="6"/>
  <c r="B304" i="6"/>
  <c r="W304" i="9" s="1"/>
  <c r="C304" i="6"/>
  <c r="X304" i="9" s="1"/>
  <c r="D304" i="6"/>
  <c r="Y304" i="9" s="1"/>
  <c r="E304" i="6"/>
  <c r="Z304" i="9" s="1"/>
  <c r="F304" i="6"/>
  <c r="AA304" i="9" s="1"/>
  <c r="G304" i="6"/>
  <c r="AB304" i="9" s="1"/>
  <c r="H304" i="6"/>
  <c r="AC304" i="9" s="1"/>
  <c r="I304" i="6"/>
  <c r="AD304" i="9" s="1"/>
  <c r="J304" i="6"/>
  <c r="AE304" i="9" s="1"/>
  <c r="K304" i="6"/>
  <c r="AF304" i="9" s="1"/>
  <c r="L304" i="6"/>
  <c r="AG304" i="9" s="1"/>
  <c r="M304" i="6"/>
  <c r="AH304" i="9" s="1"/>
  <c r="N304" i="6"/>
  <c r="AI304" i="9" s="1"/>
  <c r="O304" i="6"/>
  <c r="AJ304" i="9" s="1"/>
  <c r="P304" i="6"/>
  <c r="AK304" i="9" s="1"/>
  <c r="Q304" i="6"/>
  <c r="AL304" i="9" s="1"/>
  <c r="R304" i="6"/>
  <c r="AM304" i="9" s="1"/>
  <c r="S304" i="6"/>
  <c r="AN304" i="9" s="1"/>
  <c r="A305" i="6"/>
  <c r="B305" i="6"/>
  <c r="C305" i="6"/>
  <c r="D305" i="6"/>
  <c r="E305" i="6"/>
  <c r="Z305" i="9" s="1"/>
  <c r="F305" i="6"/>
  <c r="G305" i="6"/>
  <c r="H305" i="6"/>
  <c r="I305" i="6"/>
  <c r="AD305" i="9" s="1"/>
  <c r="J305" i="6"/>
  <c r="K305" i="6"/>
  <c r="L305" i="6"/>
  <c r="M305" i="6"/>
  <c r="AH305" i="9" s="1"/>
  <c r="N305" i="6"/>
  <c r="O305" i="6"/>
  <c r="P305" i="6"/>
  <c r="Q305" i="6"/>
  <c r="AL305" i="9" s="1"/>
  <c r="R305" i="6"/>
  <c r="S305" i="6"/>
  <c r="A306" i="6"/>
  <c r="B306" i="6"/>
  <c r="W306" i="9" s="1"/>
  <c r="C306" i="6"/>
  <c r="D306" i="6"/>
  <c r="E306" i="6"/>
  <c r="Z306" i="9" s="1"/>
  <c r="F306" i="6"/>
  <c r="AA306" i="9" s="1"/>
  <c r="G306" i="6"/>
  <c r="H306" i="6"/>
  <c r="I306" i="6"/>
  <c r="AD306" i="9" s="1"/>
  <c r="J306" i="6"/>
  <c r="AE306" i="9" s="1"/>
  <c r="K306" i="6"/>
  <c r="L306" i="6"/>
  <c r="M306" i="6"/>
  <c r="AH306" i="9" s="1"/>
  <c r="N306" i="6"/>
  <c r="AI306" i="9" s="1"/>
  <c r="O306" i="6"/>
  <c r="P306" i="6"/>
  <c r="Q306" i="6"/>
  <c r="AL306" i="9" s="1"/>
  <c r="R306" i="6"/>
  <c r="AM306" i="9" s="1"/>
  <c r="S306" i="6"/>
  <c r="A307" i="6"/>
  <c r="B307" i="6"/>
  <c r="W307" i="9" s="1"/>
  <c r="C307" i="6"/>
  <c r="X307" i="9" s="1"/>
  <c r="D307" i="6"/>
  <c r="E307" i="6"/>
  <c r="Z307" i="9" s="1"/>
  <c r="F307" i="6"/>
  <c r="AA307" i="9" s="1"/>
  <c r="G307" i="6"/>
  <c r="AB307" i="9" s="1"/>
  <c r="H307" i="6"/>
  <c r="I307" i="6"/>
  <c r="AD307" i="9" s="1"/>
  <c r="J307" i="6"/>
  <c r="AE307" i="9" s="1"/>
  <c r="K307" i="6"/>
  <c r="AF307" i="9" s="1"/>
  <c r="L307" i="6"/>
  <c r="M307" i="6"/>
  <c r="AH307" i="9" s="1"/>
  <c r="N307" i="6"/>
  <c r="AI307" i="9" s="1"/>
  <c r="O307" i="6"/>
  <c r="AJ307" i="9" s="1"/>
  <c r="P307" i="6"/>
  <c r="Q307" i="6"/>
  <c r="AL307" i="9" s="1"/>
  <c r="R307" i="6"/>
  <c r="AM307" i="9" s="1"/>
  <c r="S307" i="6"/>
  <c r="AN307" i="9" s="1"/>
  <c r="A308" i="6"/>
  <c r="B308" i="6"/>
  <c r="W308" i="9" s="1"/>
  <c r="C308" i="6"/>
  <c r="X308" i="9" s="1"/>
  <c r="D308" i="6"/>
  <c r="Y308" i="9" s="1"/>
  <c r="E308" i="6"/>
  <c r="Z308" i="9" s="1"/>
  <c r="F308" i="6"/>
  <c r="AA308" i="9" s="1"/>
  <c r="G308" i="6"/>
  <c r="AB308" i="9" s="1"/>
  <c r="H308" i="6"/>
  <c r="AC308" i="9" s="1"/>
  <c r="I308" i="6"/>
  <c r="AD308" i="9" s="1"/>
  <c r="J308" i="6"/>
  <c r="AE308" i="9" s="1"/>
  <c r="K308" i="6"/>
  <c r="AF308" i="9" s="1"/>
  <c r="L308" i="6"/>
  <c r="AG308" i="9" s="1"/>
  <c r="M308" i="6"/>
  <c r="AH308" i="9" s="1"/>
  <c r="N308" i="6"/>
  <c r="AI308" i="9" s="1"/>
  <c r="O308" i="6"/>
  <c r="AJ308" i="9" s="1"/>
  <c r="P308" i="6"/>
  <c r="AK308" i="9" s="1"/>
  <c r="Q308" i="6"/>
  <c r="AL308" i="9" s="1"/>
  <c r="R308" i="6"/>
  <c r="AM308" i="9" s="1"/>
  <c r="S308" i="6"/>
  <c r="AN308" i="9" s="1"/>
  <c r="A309" i="6"/>
  <c r="B309" i="6"/>
  <c r="C309" i="6"/>
  <c r="D309" i="6"/>
  <c r="E309" i="6"/>
  <c r="Z309" i="9" s="1"/>
  <c r="F309" i="6"/>
  <c r="G309" i="6"/>
  <c r="H309" i="6"/>
  <c r="I309" i="6"/>
  <c r="AD309" i="9" s="1"/>
  <c r="J309" i="6"/>
  <c r="K309" i="6"/>
  <c r="L309" i="6"/>
  <c r="M309" i="6"/>
  <c r="AH309" i="9" s="1"/>
  <c r="N309" i="6"/>
  <c r="O309" i="6"/>
  <c r="P309" i="6"/>
  <c r="Q309" i="6"/>
  <c r="AL309" i="9" s="1"/>
  <c r="R309" i="6"/>
  <c r="S309" i="6"/>
  <c r="A310" i="6"/>
  <c r="B310" i="6"/>
  <c r="W310" i="9" s="1"/>
  <c r="C310" i="6"/>
  <c r="D310" i="6"/>
  <c r="E310" i="6"/>
  <c r="Z310" i="9" s="1"/>
  <c r="F310" i="6"/>
  <c r="AA310" i="9" s="1"/>
  <c r="G310" i="6"/>
  <c r="H310" i="6"/>
  <c r="I310" i="6"/>
  <c r="AD310" i="9" s="1"/>
  <c r="J310" i="6"/>
  <c r="AE310" i="9" s="1"/>
  <c r="K310" i="6"/>
  <c r="L310" i="6"/>
  <c r="M310" i="6"/>
  <c r="AH310" i="9" s="1"/>
  <c r="N310" i="6"/>
  <c r="AI310" i="9" s="1"/>
  <c r="O310" i="6"/>
  <c r="P310" i="6"/>
  <c r="Q310" i="6"/>
  <c r="AL310" i="9" s="1"/>
  <c r="R310" i="6"/>
  <c r="AM310" i="9" s="1"/>
  <c r="S310" i="6"/>
  <c r="A311" i="6"/>
  <c r="B311" i="6"/>
  <c r="W311" i="9" s="1"/>
  <c r="C311" i="6"/>
  <c r="X311" i="9" s="1"/>
  <c r="D311" i="6"/>
  <c r="E311" i="6"/>
  <c r="Z311" i="9" s="1"/>
  <c r="F311" i="6"/>
  <c r="AA311" i="9" s="1"/>
  <c r="G311" i="6"/>
  <c r="AB311" i="9" s="1"/>
  <c r="H311" i="6"/>
  <c r="I311" i="6"/>
  <c r="AD311" i="9" s="1"/>
  <c r="J311" i="6"/>
  <c r="AE311" i="9" s="1"/>
  <c r="K311" i="6"/>
  <c r="AF311" i="9" s="1"/>
  <c r="L311" i="6"/>
  <c r="M311" i="6"/>
  <c r="AH311" i="9" s="1"/>
  <c r="N311" i="6"/>
  <c r="AI311" i="9" s="1"/>
  <c r="O311" i="6"/>
  <c r="AJ311" i="9" s="1"/>
  <c r="P311" i="6"/>
  <c r="Q311" i="6"/>
  <c r="AL311" i="9" s="1"/>
  <c r="R311" i="6"/>
  <c r="AM311" i="9" s="1"/>
  <c r="S311" i="6"/>
  <c r="AN311" i="9" s="1"/>
  <c r="A312" i="6"/>
  <c r="B312" i="6"/>
  <c r="W312" i="9" s="1"/>
  <c r="C312" i="6"/>
  <c r="X312" i="9" s="1"/>
  <c r="D312" i="6"/>
  <c r="Y312" i="9" s="1"/>
  <c r="E312" i="6"/>
  <c r="Z312" i="9" s="1"/>
  <c r="F312" i="6"/>
  <c r="AA312" i="9" s="1"/>
  <c r="G312" i="6"/>
  <c r="AB312" i="9" s="1"/>
  <c r="H312" i="6"/>
  <c r="AC312" i="9" s="1"/>
  <c r="I312" i="6"/>
  <c r="AD312" i="9" s="1"/>
  <c r="J312" i="6"/>
  <c r="AE312" i="9" s="1"/>
  <c r="K312" i="6"/>
  <c r="AF312" i="9" s="1"/>
  <c r="L312" i="6"/>
  <c r="AG312" i="9" s="1"/>
  <c r="M312" i="6"/>
  <c r="AH312" i="9" s="1"/>
  <c r="N312" i="6"/>
  <c r="AI312" i="9" s="1"/>
  <c r="O312" i="6"/>
  <c r="AJ312" i="9" s="1"/>
  <c r="P312" i="6"/>
  <c r="AK312" i="9" s="1"/>
  <c r="Q312" i="6"/>
  <c r="AL312" i="9" s="1"/>
  <c r="R312" i="6"/>
  <c r="AM312" i="9" s="1"/>
  <c r="S312" i="6"/>
  <c r="AN312" i="9" s="1"/>
  <c r="A313" i="6"/>
  <c r="B313" i="6"/>
  <c r="C313" i="6"/>
  <c r="D313" i="6"/>
  <c r="E313" i="6"/>
  <c r="Z313" i="9" s="1"/>
  <c r="F313" i="6"/>
  <c r="G313" i="6"/>
  <c r="H313" i="6"/>
  <c r="I313" i="6"/>
  <c r="AD313" i="9" s="1"/>
  <c r="J313" i="6"/>
  <c r="K313" i="6"/>
  <c r="L313" i="6"/>
  <c r="M313" i="6"/>
  <c r="AH313" i="9" s="1"/>
  <c r="N313" i="6"/>
  <c r="O313" i="6"/>
  <c r="P313" i="6"/>
  <c r="Q313" i="6"/>
  <c r="AL313" i="9" s="1"/>
  <c r="R313" i="6"/>
  <c r="S313" i="6"/>
  <c r="A314" i="6"/>
  <c r="B314" i="6"/>
  <c r="W314" i="9" s="1"/>
  <c r="C314" i="6"/>
  <c r="D314" i="6"/>
  <c r="E314" i="6"/>
  <c r="Z314" i="9" s="1"/>
  <c r="F314" i="6"/>
  <c r="AA314" i="9" s="1"/>
  <c r="G314" i="6"/>
  <c r="H314" i="6"/>
  <c r="I314" i="6"/>
  <c r="AD314" i="9" s="1"/>
  <c r="J314" i="6"/>
  <c r="AE314" i="9" s="1"/>
  <c r="K314" i="6"/>
  <c r="L314" i="6"/>
  <c r="M314" i="6"/>
  <c r="AH314" i="9" s="1"/>
  <c r="N314" i="6"/>
  <c r="AI314" i="9" s="1"/>
  <c r="O314" i="6"/>
  <c r="P314" i="6"/>
  <c r="Q314" i="6"/>
  <c r="AL314" i="9" s="1"/>
  <c r="R314" i="6"/>
  <c r="AM314" i="9" s="1"/>
  <c r="S314" i="6"/>
  <c r="A315" i="6"/>
  <c r="B315" i="6"/>
  <c r="W315" i="9" s="1"/>
  <c r="C315" i="6"/>
  <c r="X315" i="9" s="1"/>
  <c r="D315" i="6"/>
  <c r="E315" i="6"/>
  <c r="Z315" i="9" s="1"/>
  <c r="F315" i="6"/>
  <c r="AA315" i="9" s="1"/>
  <c r="G315" i="6"/>
  <c r="AB315" i="9" s="1"/>
  <c r="H315" i="6"/>
  <c r="I315" i="6"/>
  <c r="AD315" i="9" s="1"/>
  <c r="J315" i="6"/>
  <c r="AE315" i="9" s="1"/>
  <c r="K315" i="6"/>
  <c r="AF315" i="9" s="1"/>
  <c r="L315" i="6"/>
  <c r="M315" i="6"/>
  <c r="AH315" i="9" s="1"/>
  <c r="N315" i="6"/>
  <c r="AI315" i="9" s="1"/>
  <c r="O315" i="6"/>
  <c r="AJ315" i="9" s="1"/>
  <c r="P315" i="6"/>
  <c r="Q315" i="6"/>
  <c r="AL315" i="9" s="1"/>
  <c r="R315" i="6"/>
  <c r="AM315" i="9" s="1"/>
  <c r="S315" i="6"/>
  <c r="AN315" i="9" s="1"/>
  <c r="A316" i="6"/>
  <c r="B316" i="6"/>
  <c r="W316" i="9" s="1"/>
  <c r="C316" i="6"/>
  <c r="X316" i="9" s="1"/>
  <c r="D316" i="6"/>
  <c r="Y316" i="9" s="1"/>
  <c r="E316" i="6"/>
  <c r="Z316" i="9" s="1"/>
  <c r="F316" i="6"/>
  <c r="AA316" i="9" s="1"/>
  <c r="G316" i="6"/>
  <c r="AB316" i="9" s="1"/>
  <c r="H316" i="6"/>
  <c r="AC316" i="9" s="1"/>
  <c r="I316" i="6"/>
  <c r="AD316" i="9" s="1"/>
  <c r="J316" i="6"/>
  <c r="AE316" i="9" s="1"/>
  <c r="K316" i="6"/>
  <c r="AF316" i="9" s="1"/>
  <c r="L316" i="6"/>
  <c r="AG316" i="9" s="1"/>
  <c r="M316" i="6"/>
  <c r="AH316" i="9" s="1"/>
  <c r="N316" i="6"/>
  <c r="AI316" i="9" s="1"/>
  <c r="O316" i="6"/>
  <c r="AJ316" i="9" s="1"/>
  <c r="P316" i="6"/>
  <c r="AK316" i="9" s="1"/>
  <c r="Q316" i="6"/>
  <c r="AL316" i="9" s="1"/>
  <c r="R316" i="6"/>
  <c r="AM316" i="9" s="1"/>
  <c r="S316" i="6"/>
  <c r="AN316" i="9" s="1"/>
  <c r="A317" i="6"/>
  <c r="B317" i="6"/>
  <c r="C317" i="6"/>
  <c r="D317" i="6"/>
  <c r="E317" i="6"/>
  <c r="Z317" i="9" s="1"/>
  <c r="F317" i="6"/>
  <c r="G317" i="6"/>
  <c r="H317" i="6"/>
  <c r="I317" i="6"/>
  <c r="AD317" i="9" s="1"/>
  <c r="J317" i="6"/>
  <c r="K317" i="6"/>
  <c r="L317" i="6"/>
  <c r="M317" i="6"/>
  <c r="AH317" i="9" s="1"/>
  <c r="N317" i="6"/>
  <c r="O317" i="6"/>
  <c r="P317" i="6"/>
  <c r="Q317" i="6"/>
  <c r="AL317" i="9" s="1"/>
  <c r="R317" i="6"/>
  <c r="S317" i="6"/>
  <c r="A318" i="6"/>
  <c r="B318" i="6"/>
  <c r="W318" i="9" s="1"/>
  <c r="C318" i="6"/>
  <c r="D318" i="6"/>
  <c r="E318" i="6"/>
  <c r="Z318" i="9" s="1"/>
  <c r="F318" i="6"/>
  <c r="AA318" i="9" s="1"/>
  <c r="G318" i="6"/>
  <c r="H318" i="6"/>
  <c r="I318" i="6"/>
  <c r="AD318" i="9" s="1"/>
  <c r="J318" i="6"/>
  <c r="AE318" i="9" s="1"/>
  <c r="K318" i="6"/>
  <c r="L318" i="6"/>
  <c r="M318" i="6"/>
  <c r="AH318" i="9" s="1"/>
  <c r="N318" i="6"/>
  <c r="AI318" i="9" s="1"/>
  <c r="O318" i="6"/>
  <c r="P318" i="6"/>
  <c r="Q318" i="6"/>
  <c r="AL318" i="9" s="1"/>
  <c r="R318" i="6"/>
  <c r="AM318" i="9" s="1"/>
  <c r="S318" i="6"/>
  <c r="A319" i="6"/>
  <c r="B319" i="6"/>
  <c r="W319" i="9" s="1"/>
  <c r="C319" i="6"/>
  <c r="X319" i="9" s="1"/>
  <c r="D319" i="6"/>
  <c r="E319" i="6"/>
  <c r="Z319" i="9" s="1"/>
  <c r="F319" i="6"/>
  <c r="AA319" i="9" s="1"/>
  <c r="G319" i="6"/>
  <c r="AB319" i="9" s="1"/>
  <c r="H319" i="6"/>
  <c r="I319" i="6"/>
  <c r="AD319" i="9" s="1"/>
  <c r="J319" i="6"/>
  <c r="AE319" i="9" s="1"/>
  <c r="K319" i="6"/>
  <c r="AF319" i="9" s="1"/>
  <c r="L319" i="6"/>
  <c r="M319" i="6"/>
  <c r="AH319" i="9" s="1"/>
  <c r="N319" i="6"/>
  <c r="AI319" i="9" s="1"/>
  <c r="O319" i="6"/>
  <c r="AJ319" i="9" s="1"/>
  <c r="P319" i="6"/>
  <c r="Q319" i="6"/>
  <c r="AL319" i="9" s="1"/>
  <c r="R319" i="6"/>
  <c r="AM319" i="9" s="1"/>
  <c r="S319" i="6"/>
  <c r="AN319" i="9" s="1"/>
  <c r="A320" i="6"/>
  <c r="B320" i="6"/>
  <c r="W320" i="9" s="1"/>
  <c r="C320" i="6"/>
  <c r="X320" i="9" s="1"/>
  <c r="D320" i="6"/>
  <c r="Y320" i="9" s="1"/>
  <c r="E320" i="6"/>
  <c r="Z320" i="9" s="1"/>
  <c r="F320" i="6"/>
  <c r="AA320" i="9" s="1"/>
  <c r="G320" i="6"/>
  <c r="AB320" i="9" s="1"/>
  <c r="H320" i="6"/>
  <c r="AC320" i="9" s="1"/>
  <c r="I320" i="6"/>
  <c r="AD320" i="9" s="1"/>
  <c r="J320" i="6"/>
  <c r="AE320" i="9" s="1"/>
  <c r="K320" i="6"/>
  <c r="AF320" i="9" s="1"/>
  <c r="L320" i="6"/>
  <c r="AG320" i="9" s="1"/>
  <c r="M320" i="6"/>
  <c r="AH320" i="9" s="1"/>
  <c r="N320" i="6"/>
  <c r="AI320" i="9" s="1"/>
  <c r="O320" i="6"/>
  <c r="AJ320" i="9" s="1"/>
  <c r="P320" i="6"/>
  <c r="AK320" i="9" s="1"/>
  <c r="Q320" i="6"/>
  <c r="AL320" i="9" s="1"/>
  <c r="R320" i="6"/>
  <c r="AM320" i="9" s="1"/>
  <c r="S320" i="6"/>
  <c r="AN320" i="9" s="1"/>
  <c r="A321" i="6"/>
  <c r="B321" i="6"/>
  <c r="C321" i="6"/>
  <c r="D321" i="6"/>
  <c r="E321" i="6"/>
  <c r="Z321" i="9" s="1"/>
  <c r="F321" i="6"/>
  <c r="G321" i="6"/>
  <c r="H321" i="6"/>
  <c r="I321" i="6"/>
  <c r="AD321" i="9" s="1"/>
  <c r="J321" i="6"/>
  <c r="K321" i="6"/>
  <c r="L321" i="6"/>
  <c r="M321" i="6"/>
  <c r="AH321" i="9" s="1"/>
  <c r="N321" i="6"/>
  <c r="O321" i="6"/>
  <c r="P321" i="6"/>
  <c r="Q321" i="6"/>
  <c r="AL321" i="9" s="1"/>
  <c r="R321" i="6"/>
  <c r="S321" i="6"/>
  <c r="A322" i="6"/>
  <c r="B322" i="6"/>
  <c r="W322" i="9" s="1"/>
  <c r="C322" i="6"/>
  <c r="D322" i="6"/>
  <c r="E322" i="6"/>
  <c r="Z322" i="9" s="1"/>
  <c r="F322" i="6"/>
  <c r="AA322" i="9" s="1"/>
  <c r="G322" i="6"/>
  <c r="H322" i="6"/>
  <c r="I322" i="6"/>
  <c r="AD322" i="9" s="1"/>
  <c r="J322" i="6"/>
  <c r="AE322" i="9" s="1"/>
  <c r="K322" i="6"/>
  <c r="L322" i="6"/>
  <c r="M322" i="6"/>
  <c r="AH322" i="9" s="1"/>
  <c r="N322" i="6"/>
  <c r="AI322" i="9" s="1"/>
  <c r="O322" i="6"/>
  <c r="P322" i="6"/>
  <c r="Q322" i="6"/>
  <c r="AL322" i="9" s="1"/>
  <c r="R322" i="6"/>
  <c r="AM322" i="9" s="1"/>
  <c r="S322" i="6"/>
  <c r="A323" i="6"/>
  <c r="B323" i="6"/>
  <c r="W323" i="9" s="1"/>
  <c r="C323" i="6"/>
  <c r="X323" i="9" s="1"/>
  <c r="D323" i="6"/>
  <c r="E323" i="6"/>
  <c r="Z323" i="9" s="1"/>
  <c r="F323" i="6"/>
  <c r="AA323" i="9" s="1"/>
  <c r="G323" i="6"/>
  <c r="AB323" i="9" s="1"/>
  <c r="H323" i="6"/>
  <c r="I323" i="6"/>
  <c r="AD323" i="9" s="1"/>
  <c r="J323" i="6"/>
  <c r="AE323" i="9" s="1"/>
  <c r="K323" i="6"/>
  <c r="AF323" i="9" s="1"/>
  <c r="L323" i="6"/>
  <c r="M323" i="6"/>
  <c r="AH323" i="9" s="1"/>
  <c r="N323" i="6"/>
  <c r="AI323" i="9" s="1"/>
  <c r="O323" i="6"/>
  <c r="AJ323" i="9" s="1"/>
  <c r="P323" i="6"/>
  <c r="Q323" i="6"/>
  <c r="AL323" i="9" s="1"/>
  <c r="R323" i="6"/>
  <c r="AM323" i="9" s="1"/>
  <c r="S323" i="6"/>
  <c r="AN323" i="9" s="1"/>
  <c r="A324" i="6"/>
  <c r="B324" i="6"/>
  <c r="W324" i="9" s="1"/>
  <c r="C324" i="6"/>
  <c r="X324" i="9" s="1"/>
  <c r="D324" i="6"/>
  <c r="Y324" i="9" s="1"/>
  <c r="E324" i="6"/>
  <c r="Z324" i="9" s="1"/>
  <c r="F324" i="6"/>
  <c r="AA324" i="9" s="1"/>
  <c r="G324" i="6"/>
  <c r="AB324" i="9" s="1"/>
  <c r="H324" i="6"/>
  <c r="AC324" i="9" s="1"/>
  <c r="I324" i="6"/>
  <c r="AD324" i="9" s="1"/>
  <c r="J324" i="6"/>
  <c r="AE324" i="9" s="1"/>
  <c r="K324" i="6"/>
  <c r="AF324" i="9" s="1"/>
  <c r="L324" i="6"/>
  <c r="AG324" i="9" s="1"/>
  <c r="M324" i="6"/>
  <c r="AH324" i="9" s="1"/>
  <c r="N324" i="6"/>
  <c r="AI324" i="9" s="1"/>
  <c r="O324" i="6"/>
  <c r="AJ324" i="9" s="1"/>
  <c r="P324" i="6"/>
  <c r="AK324" i="9" s="1"/>
  <c r="Q324" i="6"/>
  <c r="AL324" i="9" s="1"/>
  <c r="R324" i="6"/>
  <c r="AM324" i="9" s="1"/>
  <c r="S324" i="6"/>
  <c r="AN324" i="9" s="1"/>
  <c r="A325" i="6"/>
  <c r="B325" i="6"/>
  <c r="C325" i="6"/>
  <c r="D325" i="6"/>
  <c r="E325" i="6"/>
  <c r="Z325" i="9" s="1"/>
  <c r="F325" i="6"/>
  <c r="G325" i="6"/>
  <c r="H325" i="6"/>
  <c r="I325" i="6"/>
  <c r="AD325" i="9" s="1"/>
  <c r="J325" i="6"/>
  <c r="K325" i="6"/>
  <c r="L325" i="6"/>
  <c r="M325" i="6"/>
  <c r="AH325" i="9" s="1"/>
  <c r="N325" i="6"/>
  <c r="O325" i="6"/>
  <c r="P325" i="6"/>
  <c r="Q325" i="6"/>
  <c r="AL325" i="9" s="1"/>
  <c r="R325" i="6"/>
  <c r="S325" i="6"/>
  <c r="A326" i="6"/>
  <c r="B326" i="6"/>
  <c r="W326" i="9" s="1"/>
  <c r="C326" i="6"/>
  <c r="D326" i="6"/>
  <c r="E326" i="6"/>
  <c r="Z326" i="9" s="1"/>
  <c r="F326" i="6"/>
  <c r="AA326" i="9" s="1"/>
  <c r="G326" i="6"/>
  <c r="H326" i="6"/>
  <c r="I326" i="6"/>
  <c r="AD326" i="9" s="1"/>
  <c r="J326" i="6"/>
  <c r="AE326" i="9" s="1"/>
  <c r="K326" i="6"/>
  <c r="L326" i="6"/>
  <c r="M326" i="6"/>
  <c r="AH326" i="9" s="1"/>
  <c r="N326" i="6"/>
  <c r="AI326" i="9" s="1"/>
  <c r="O326" i="6"/>
  <c r="P326" i="6"/>
  <c r="Q326" i="6"/>
  <c r="AL326" i="9" s="1"/>
  <c r="R326" i="6"/>
  <c r="AM326" i="9" s="1"/>
  <c r="S326" i="6"/>
  <c r="A327" i="6"/>
  <c r="B327" i="6"/>
  <c r="W327" i="9" s="1"/>
  <c r="C327" i="6"/>
  <c r="X327" i="9" s="1"/>
  <c r="D327" i="6"/>
  <c r="E327" i="6"/>
  <c r="Z327" i="9" s="1"/>
  <c r="F327" i="6"/>
  <c r="AA327" i="9" s="1"/>
  <c r="G327" i="6"/>
  <c r="AB327" i="9" s="1"/>
  <c r="H327" i="6"/>
  <c r="I327" i="6"/>
  <c r="AD327" i="9" s="1"/>
  <c r="J327" i="6"/>
  <c r="AE327" i="9" s="1"/>
  <c r="K327" i="6"/>
  <c r="AF327" i="9" s="1"/>
  <c r="L327" i="6"/>
  <c r="M327" i="6"/>
  <c r="AH327" i="9" s="1"/>
  <c r="N327" i="6"/>
  <c r="AI327" i="9" s="1"/>
  <c r="O327" i="6"/>
  <c r="AJ327" i="9" s="1"/>
  <c r="P327" i="6"/>
  <c r="Q327" i="6"/>
  <c r="AL327" i="9" s="1"/>
  <c r="R327" i="6"/>
  <c r="AM327" i="9" s="1"/>
  <c r="S327" i="6"/>
  <c r="AN327" i="9" s="1"/>
  <c r="A328" i="6"/>
  <c r="B328" i="6"/>
  <c r="W328" i="9" s="1"/>
  <c r="C328" i="6"/>
  <c r="X328" i="9" s="1"/>
  <c r="D328" i="6"/>
  <c r="Y328" i="9" s="1"/>
  <c r="E328" i="6"/>
  <c r="Z328" i="9" s="1"/>
  <c r="F328" i="6"/>
  <c r="AA328" i="9" s="1"/>
  <c r="G328" i="6"/>
  <c r="AB328" i="9" s="1"/>
  <c r="H328" i="6"/>
  <c r="AC328" i="9" s="1"/>
  <c r="I328" i="6"/>
  <c r="AD328" i="9" s="1"/>
  <c r="J328" i="6"/>
  <c r="AE328" i="9" s="1"/>
  <c r="K328" i="6"/>
  <c r="AF328" i="9" s="1"/>
  <c r="L328" i="6"/>
  <c r="AG328" i="9" s="1"/>
  <c r="M328" i="6"/>
  <c r="AH328" i="9" s="1"/>
  <c r="N328" i="6"/>
  <c r="AI328" i="9" s="1"/>
  <c r="O328" i="6"/>
  <c r="AJ328" i="9" s="1"/>
  <c r="P328" i="6"/>
  <c r="AK328" i="9" s="1"/>
  <c r="Q328" i="6"/>
  <c r="AL328" i="9" s="1"/>
  <c r="R328" i="6"/>
  <c r="AM328" i="9" s="1"/>
  <c r="S328" i="6"/>
  <c r="AN328" i="9" s="1"/>
  <c r="A329" i="6"/>
  <c r="B329" i="6"/>
  <c r="C329" i="6"/>
  <c r="D329" i="6"/>
  <c r="E329" i="6"/>
  <c r="Z329" i="9" s="1"/>
  <c r="F329" i="6"/>
  <c r="G329" i="6"/>
  <c r="H329" i="6"/>
  <c r="I329" i="6"/>
  <c r="AD329" i="9" s="1"/>
  <c r="J329" i="6"/>
  <c r="K329" i="6"/>
  <c r="L329" i="6"/>
  <c r="M329" i="6"/>
  <c r="AH329" i="9" s="1"/>
  <c r="N329" i="6"/>
  <c r="O329" i="6"/>
  <c r="P329" i="6"/>
  <c r="Q329" i="6"/>
  <c r="AL329" i="9" s="1"/>
  <c r="R329" i="6"/>
  <c r="S329" i="6"/>
  <c r="A330" i="6"/>
  <c r="B330" i="6"/>
  <c r="W330" i="9" s="1"/>
  <c r="C330" i="6"/>
  <c r="D330" i="6"/>
  <c r="E330" i="6"/>
  <c r="Z330" i="9" s="1"/>
  <c r="F330" i="6"/>
  <c r="AA330" i="9" s="1"/>
  <c r="G330" i="6"/>
  <c r="H330" i="6"/>
  <c r="I330" i="6"/>
  <c r="AD330" i="9" s="1"/>
  <c r="J330" i="6"/>
  <c r="AE330" i="9" s="1"/>
  <c r="K330" i="6"/>
  <c r="L330" i="6"/>
  <c r="M330" i="6"/>
  <c r="AH330" i="9" s="1"/>
  <c r="N330" i="6"/>
  <c r="AI330" i="9" s="1"/>
  <c r="O330" i="6"/>
  <c r="P330" i="6"/>
  <c r="Q330" i="6"/>
  <c r="AL330" i="9" s="1"/>
  <c r="R330" i="6"/>
  <c r="AM330" i="9" s="1"/>
  <c r="S330" i="6"/>
  <c r="A331" i="6"/>
  <c r="B331" i="6"/>
  <c r="W331" i="9" s="1"/>
  <c r="C331" i="6"/>
  <c r="X331" i="9" s="1"/>
  <c r="D331" i="6"/>
  <c r="E331" i="6"/>
  <c r="Z331" i="9" s="1"/>
  <c r="F331" i="6"/>
  <c r="AA331" i="9" s="1"/>
  <c r="G331" i="6"/>
  <c r="AB331" i="9" s="1"/>
  <c r="H331" i="6"/>
  <c r="I331" i="6"/>
  <c r="AD331" i="9" s="1"/>
  <c r="J331" i="6"/>
  <c r="AE331" i="9" s="1"/>
  <c r="K331" i="6"/>
  <c r="AF331" i="9" s="1"/>
  <c r="L331" i="6"/>
  <c r="M331" i="6"/>
  <c r="AH331" i="9" s="1"/>
  <c r="N331" i="6"/>
  <c r="AI331" i="9" s="1"/>
  <c r="O331" i="6"/>
  <c r="AJ331" i="9" s="1"/>
  <c r="P331" i="6"/>
  <c r="Q331" i="6"/>
  <c r="AL331" i="9" s="1"/>
  <c r="R331" i="6"/>
  <c r="AM331" i="9" s="1"/>
  <c r="S331" i="6"/>
  <c r="AN331" i="9" s="1"/>
  <c r="A332" i="6"/>
  <c r="B332" i="6"/>
  <c r="W332" i="9" s="1"/>
  <c r="C332" i="6"/>
  <c r="X332" i="9" s="1"/>
  <c r="D332" i="6"/>
  <c r="Y332" i="9" s="1"/>
  <c r="E332" i="6"/>
  <c r="Z332" i="9" s="1"/>
  <c r="F332" i="6"/>
  <c r="AA332" i="9" s="1"/>
  <c r="G332" i="6"/>
  <c r="AB332" i="9" s="1"/>
  <c r="H332" i="6"/>
  <c r="AC332" i="9" s="1"/>
  <c r="I332" i="6"/>
  <c r="AD332" i="9" s="1"/>
  <c r="J332" i="6"/>
  <c r="AE332" i="9" s="1"/>
  <c r="K332" i="6"/>
  <c r="AF332" i="9" s="1"/>
  <c r="L332" i="6"/>
  <c r="AG332" i="9" s="1"/>
  <c r="M332" i="6"/>
  <c r="AH332" i="9" s="1"/>
  <c r="N332" i="6"/>
  <c r="AI332" i="9" s="1"/>
  <c r="O332" i="6"/>
  <c r="AJ332" i="9" s="1"/>
  <c r="P332" i="6"/>
  <c r="AK332" i="9" s="1"/>
  <c r="Q332" i="6"/>
  <c r="AL332" i="9" s="1"/>
  <c r="R332" i="6"/>
  <c r="AM332" i="9" s="1"/>
  <c r="S332" i="6"/>
  <c r="AN332" i="9" s="1"/>
  <c r="A333" i="6"/>
  <c r="B333" i="6"/>
  <c r="C333" i="6"/>
  <c r="D333" i="6"/>
  <c r="E333" i="6"/>
  <c r="Z333" i="9" s="1"/>
  <c r="F333" i="6"/>
  <c r="G333" i="6"/>
  <c r="H333" i="6"/>
  <c r="I333" i="6"/>
  <c r="AD333" i="9" s="1"/>
  <c r="J333" i="6"/>
  <c r="K333" i="6"/>
  <c r="L333" i="6"/>
  <c r="M333" i="6"/>
  <c r="AH333" i="9" s="1"/>
  <c r="N333" i="6"/>
  <c r="O333" i="6"/>
  <c r="P333" i="6"/>
  <c r="Q333" i="6"/>
  <c r="AL333" i="9" s="1"/>
  <c r="R333" i="6"/>
  <c r="S333" i="6"/>
  <c r="A334" i="6"/>
  <c r="B334" i="6"/>
  <c r="W334" i="9" s="1"/>
  <c r="C334" i="6"/>
  <c r="D334" i="6"/>
  <c r="E334" i="6"/>
  <c r="Z334" i="9" s="1"/>
  <c r="F334" i="6"/>
  <c r="AA334" i="9" s="1"/>
  <c r="G334" i="6"/>
  <c r="H334" i="6"/>
  <c r="I334" i="6"/>
  <c r="AD334" i="9" s="1"/>
  <c r="J334" i="6"/>
  <c r="AE334" i="9" s="1"/>
  <c r="K334" i="6"/>
  <c r="L334" i="6"/>
  <c r="M334" i="6"/>
  <c r="AH334" i="9" s="1"/>
  <c r="N334" i="6"/>
  <c r="AI334" i="9" s="1"/>
  <c r="O334" i="6"/>
  <c r="P334" i="6"/>
  <c r="Q334" i="6"/>
  <c r="AL334" i="9" s="1"/>
  <c r="R334" i="6"/>
  <c r="AM334" i="9" s="1"/>
  <c r="S334" i="6"/>
  <c r="A335" i="6"/>
  <c r="B335" i="6"/>
  <c r="W335" i="9" s="1"/>
  <c r="C335" i="6"/>
  <c r="X335" i="9" s="1"/>
  <c r="D335" i="6"/>
  <c r="E335" i="6"/>
  <c r="Z335" i="9" s="1"/>
  <c r="F335" i="6"/>
  <c r="AA335" i="9" s="1"/>
  <c r="G335" i="6"/>
  <c r="AB335" i="9" s="1"/>
  <c r="H335" i="6"/>
  <c r="I335" i="6"/>
  <c r="AD335" i="9" s="1"/>
  <c r="J335" i="6"/>
  <c r="AE335" i="9" s="1"/>
  <c r="K335" i="6"/>
  <c r="AF335" i="9" s="1"/>
  <c r="L335" i="6"/>
  <c r="M335" i="6"/>
  <c r="AH335" i="9" s="1"/>
  <c r="N335" i="6"/>
  <c r="AI335" i="9" s="1"/>
  <c r="O335" i="6"/>
  <c r="AJ335" i="9" s="1"/>
  <c r="P335" i="6"/>
  <c r="Q335" i="6"/>
  <c r="AL335" i="9" s="1"/>
  <c r="R335" i="6"/>
  <c r="AM335" i="9" s="1"/>
  <c r="S335" i="6"/>
  <c r="AN335" i="9" s="1"/>
  <c r="A336" i="6"/>
  <c r="B336" i="6"/>
  <c r="W336" i="9" s="1"/>
  <c r="C336" i="6"/>
  <c r="X336" i="9" s="1"/>
  <c r="D336" i="6"/>
  <c r="Y336" i="9" s="1"/>
  <c r="E336" i="6"/>
  <c r="Z336" i="9" s="1"/>
  <c r="F336" i="6"/>
  <c r="AA336" i="9" s="1"/>
  <c r="G336" i="6"/>
  <c r="AB336" i="9" s="1"/>
  <c r="H336" i="6"/>
  <c r="AC336" i="9" s="1"/>
  <c r="I336" i="6"/>
  <c r="AD336" i="9" s="1"/>
  <c r="J336" i="6"/>
  <c r="AE336" i="9" s="1"/>
  <c r="K336" i="6"/>
  <c r="AF336" i="9" s="1"/>
  <c r="L336" i="6"/>
  <c r="AG336" i="9" s="1"/>
  <c r="M336" i="6"/>
  <c r="AH336" i="9" s="1"/>
  <c r="N336" i="6"/>
  <c r="AI336" i="9" s="1"/>
  <c r="O336" i="6"/>
  <c r="AJ336" i="9" s="1"/>
  <c r="P336" i="6"/>
  <c r="AK336" i="9" s="1"/>
  <c r="Q336" i="6"/>
  <c r="AL336" i="9" s="1"/>
  <c r="R336" i="6"/>
  <c r="AM336" i="9" s="1"/>
  <c r="S336" i="6"/>
  <c r="AN336" i="9" s="1"/>
  <c r="A337" i="6"/>
  <c r="B337" i="6"/>
  <c r="C337" i="6"/>
  <c r="D337" i="6"/>
  <c r="E337" i="6"/>
  <c r="Z337" i="9" s="1"/>
  <c r="F337" i="6"/>
  <c r="G337" i="6"/>
  <c r="H337" i="6"/>
  <c r="I337" i="6"/>
  <c r="AD337" i="9" s="1"/>
  <c r="J337" i="6"/>
  <c r="K337" i="6"/>
  <c r="L337" i="6"/>
  <c r="M337" i="6"/>
  <c r="AH337" i="9" s="1"/>
  <c r="N337" i="6"/>
  <c r="O337" i="6"/>
  <c r="P337" i="6"/>
  <c r="Q337" i="6"/>
  <c r="AL337" i="9" s="1"/>
  <c r="R337" i="6"/>
  <c r="S337" i="6"/>
  <c r="A338" i="6"/>
  <c r="B338" i="6"/>
  <c r="W338" i="9" s="1"/>
  <c r="C338" i="6"/>
  <c r="D338" i="6"/>
  <c r="E338" i="6"/>
  <c r="Z338" i="9" s="1"/>
  <c r="F338" i="6"/>
  <c r="AA338" i="9" s="1"/>
  <c r="G338" i="6"/>
  <c r="H338" i="6"/>
  <c r="I338" i="6"/>
  <c r="AD338" i="9" s="1"/>
  <c r="J338" i="6"/>
  <c r="AE338" i="9" s="1"/>
  <c r="K338" i="6"/>
  <c r="L338" i="6"/>
  <c r="M338" i="6"/>
  <c r="AH338" i="9" s="1"/>
  <c r="N338" i="6"/>
  <c r="AI338" i="9" s="1"/>
  <c r="O338" i="6"/>
  <c r="P338" i="6"/>
  <c r="Q338" i="6"/>
  <c r="AL338" i="9" s="1"/>
  <c r="R338" i="6"/>
  <c r="AM338" i="9" s="1"/>
  <c r="S338" i="6"/>
  <c r="A339" i="6"/>
  <c r="B339" i="6"/>
  <c r="W339" i="9" s="1"/>
  <c r="C339" i="6"/>
  <c r="X339" i="9" s="1"/>
  <c r="D339" i="6"/>
  <c r="E339" i="6"/>
  <c r="Z339" i="9" s="1"/>
  <c r="F339" i="6"/>
  <c r="AA339" i="9" s="1"/>
  <c r="G339" i="6"/>
  <c r="AB339" i="9" s="1"/>
  <c r="H339" i="6"/>
  <c r="I339" i="6"/>
  <c r="AD339" i="9" s="1"/>
  <c r="J339" i="6"/>
  <c r="AE339" i="9" s="1"/>
  <c r="K339" i="6"/>
  <c r="AF339" i="9" s="1"/>
  <c r="L339" i="6"/>
  <c r="M339" i="6"/>
  <c r="AH339" i="9" s="1"/>
  <c r="N339" i="6"/>
  <c r="AI339" i="9" s="1"/>
  <c r="O339" i="6"/>
  <c r="AJ339" i="9" s="1"/>
  <c r="P339" i="6"/>
  <c r="Q339" i="6"/>
  <c r="AL339" i="9" s="1"/>
  <c r="R339" i="6"/>
  <c r="AM339" i="9" s="1"/>
  <c r="S339" i="6"/>
  <c r="AN339" i="9" s="1"/>
  <c r="A340" i="6"/>
  <c r="B340" i="6"/>
  <c r="W340" i="9" s="1"/>
  <c r="C340" i="6"/>
  <c r="X340" i="9" s="1"/>
  <c r="D340" i="6"/>
  <c r="Y340" i="9" s="1"/>
  <c r="E340" i="6"/>
  <c r="Z340" i="9" s="1"/>
  <c r="F340" i="6"/>
  <c r="AA340" i="9" s="1"/>
  <c r="G340" i="6"/>
  <c r="AB340" i="9" s="1"/>
  <c r="H340" i="6"/>
  <c r="AC340" i="9" s="1"/>
  <c r="I340" i="6"/>
  <c r="AD340" i="9" s="1"/>
  <c r="J340" i="6"/>
  <c r="AE340" i="9" s="1"/>
  <c r="K340" i="6"/>
  <c r="AF340" i="9" s="1"/>
  <c r="L340" i="6"/>
  <c r="AG340" i="9" s="1"/>
  <c r="M340" i="6"/>
  <c r="AH340" i="9" s="1"/>
  <c r="N340" i="6"/>
  <c r="AI340" i="9" s="1"/>
  <c r="O340" i="6"/>
  <c r="AJ340" i="9" s="1"/>
  <c r="P340" i="6"/>
  <c r="AK340" i="9" s="1"/>
  <c r="Q340" i="6"/>
  <c r="AL340" i="9" s="1"/>
  <c r="R340" i="6"/>
  <c r="AM340" i="9" s="1"/>
  <c r="S340" i="6"/>
  <c r="AN340" i="9" s="1"/>
  <c r="A341" i="6"/>
  <c r="B341" i="6"/>
  <c r="C341" i="6"/>
  <c r="D341" i="6"/>
  <c r="E341" i="6"/>
  <c r="Z341" i="9" s="1"/>
  <c r="F341" i="6"/>
  <c r="G341" i="6"/>
  <c r="H341" i="6"/>
  <c r="I341" i="6"/>
  <c r="AD341" i="9" s="1"/>
  <c r="J341" i="6"/>
  <c r="K341" i="6"/>
  <c r="L341" i="6"/>
  <c r="M341" i="6"/>
  <c r="AH341" i="9" s="1"/>
  <c r="N341" i="6"/>
  <c r="O341" i="6"/>
  <c r="P341" i="6"/>
  <c r="Q341" i="6"/>
  <c r="AL341" i="9" s="1"/>
  <c r="R341" i="6"/>
  <c r="S341" i="6"/>
  <c r="A342" i="6"/>
  <c r="B342" i="6"/>
  <c r="W342" i="9" s="1"/>
  <c r="C342" i="6"/>
  <c r="D342" i="6"/>
  <c r="E342" i="6"/>
  <c r="Z342" i="9" s="1"/>
  <c r="F342" i="6"/>
  <c r="AA342" i="9" s="1"/>
  <c r="G342" i="6"/>
  <c r="H342" i="6"/>
  <c r="I342" i="6"/>
  <c r="AD342" i="9" s="1"/>
  <c r="J342" i="6"/>
  <c r="AE342" i="9" s="1"/>
  <c r="K342" i="6"/>
  <c r="L342" i="6"/>
  <c r="M342" i="6"/>
  <c r="AH342" i="9" s="1"/>
  <c r="N342" i="6"/>
  <c r="AI342" i="9" s="1"/>
  <c r="O342" i="6"/>
  <c r="P342" i="6"/>
  <c r="Q342" i="6"/>
  <c r="AL342" i="9" s="1"/>
  <c r="R342" i="6"/>
  <c r="AM342" i="9" s="1"/>
  <c r="S342" i="6"/>
  <c r="A343" i="6"/>
  <c r="B343" i="6"/>
  <c r="W343" i="9" s="1"/>
  <c r="C343" i="6"/>
  <c r="X343" i="9" s="1"/>
  <c r="D343" i="6"/>
  <c r="E343" i="6"/>
  <c r="Z343" i="9" s="1"/>
  <c r="F343" i="6"/>
  <c r="AA343" i="9" s="1"/>
  <c r="G343" i="6"/>
  <c r="AB343" i="9" s="1"/>
  <c r="H343" i="6"/>
  <c r="I343" i="6"/>
  <c r="AD343" i="9" s="1"/>
  <c r="J343" i="6"/>
  <c r="AE343" i="9" s="1"/>
  <c r="K343" i="6"/>
  <c r="AF343" i="9" s="1"/>
  <c r="L343" i="6"/>
  <c r="M343" i="6"/>
  <c r="AH343" i="9" s="1"/>
  <c r="N343" i="6"/>
  <c r="AI343" i="9" s="1"/>
  <c r="O343" i="6"/>
  <c r="AJ343" i="9" s="1"/>
  <c r="P343" i="6"/>
  <c r="Q343" i="6"/>
  <c r="AL343" i="9" s="1"/>
  <c r="R343" i="6"/>
  <c r="AM343" i="9" s="1"/>
  <c r="S343" i="6"/>
  <c r="AN343" i="9" s="1"/>
  <c r="A344" i="6"/>
  <c r="B344" i="6"/>
  <c r="W344" i="9" s="1"/>
  <c r="C344" i="6"/>
  <c r="X344" i="9" s="1"/>
  <c r="D344" i="6"/>
  <c r="Y344" i="9" s="1"/>
  <c r="E344" i="6"/>
  <c r="Z344" i="9" s="1"/>
  <c r="F344" i="6"/>
  <c r="AA344" i="9" s="1"/>
  <c r="G344" i="6"/>
  <c r="AB344" i="9" s="1"/>
  <c r="H344" i="6"/>
  <c r="AC344" i="9" s="1"/>
  <c r="I344" i="6"/>
  <c r="AD344" i="9" s="1"/>
  <c r="J344" i="6"/>
  <c r="AE344" i="9" s="1"/>
  <c r="K344" i="6"/>
  <c r="AF344" i="9" s="1"/>
  <c r="L344" i="6"/>
  <c r="AG344" i="9" s="1"/>
  <c r="M344" i="6"/>
  <c r="AH344" i="9" s="1"/>
  <c r="N344" i="6"/>
  <c r="AI344" i="9" s="1"/>
  <c r="O344" i="6"/>
  <c r="AJ344" i="9" s="1"/>
  <c r="P344" i="6"/>
  <c r="AK344" i="9" s="1"/>
  <c r="Q344" i="6"/>
  <c r="AL344" i="9" s="1"/>
  <c r="R344" i="6"/>
  <c r="AM344" i="9" s="1"/>
  <c r="S344" i="6"/>
  <c r="AN344" i="9" s="1"/>
  <c r="A345" i="6"/>
  <c r="B345" i="6"/>
  <c r="C345" i="6"/>
  <c r="D345" i="6"/>
  <c r="E345" i="6"/>
  <c r="Z345" i="9" s="1"/>
  <c r="F345" i="6"/>
  <c r="G345" i="6"/>
  <c r="H345" i="6"/>
  <c r="I345" i="6"/>
  <c r="AD345" i="9" s="1"/>
  <c r="J345" i="6"/>
  <c r="K345" i="6"/>
  <c r="L345" i="6"/>
  <c r="M345" i="6"/>
  <c r="AH345" i="9" s="1"/>
  <c r="N345" i="6"/>
  <c r="O345" i="6"/>
  <c r="P345" i="6"/>
  <c r="Q345" i="6"/>
  <c r="AL345" i="9" s="1"/>
  <c r="R345" i="6"/>
  <c r="S345" i="6"/>
  <c r="A346" i="6"/>
  <c r="B346" i="6"/>
  <c r="W346" i="9" s="1"/>
  <c r="C346" i="6"/>
  <c r="D346" i="6"/>
  <c r="E346" i="6"/>
  <c r="Z346" i="9" s="1"/>
  <c r="F346" i="6"/>
  <c r="AA346" i="9" s="1"/>
  <c r="G346" i="6"/>
  <c r="H346" i="6"/>
  <c r="I346" i="6"/>
  <c r="AD346" i="9" s="1"/>
  <c r="J346" i="6"/>
  <c r="AE346" i="9" s="1"/>
  <c r="K346" i="6"/>
  <c r="L346" i="6"/>
  <c r="M346" i="6"/>
  <c r="AH346" i="9" s="1"/>
  <c r="N346" i="6"/>
  <c r="AI346" i="9" s="1"/>
  <c r="O346" i="6"/>
  <c r="P346" i="6"/>
  <c r="Q346" i="6"/>
  <c r="AL346" i="9" s="1"/>
  <c r="R346" i="6"/>
  <c r="AM346" i="9" s="1"/>
  <c r="S346" i="6"/>
  <c r="A347" i="6"/>
  <c r="B347" i="6"/>
  <c r="W347" i="9" s="1"/>
  <c r="C347" i="6"/>
  <c r="X347" i="9" s="1"/>
  <c r="D347" i="6"/>
  <c r="E347" i="6"/>
  <c r="Z347" i="9" s="1"/>
  <c r="F347" i="6"/>
  <c r="AA347" i="9" s="1"/>
  <c r="G347" i="6"/>
  <c r="AB347" i="9" s="1"/>
  <c r="H347" i="6"/>
  <c r="I347" i="6"/>
  <c r="AD347" i="9" s="1"/>
  <c r="J347" i="6"/>
  <c r="AE347" i="9" s="1"/>
  <c r="K347" i="6"/>
  <c r="AF347" i="9" s="1"/>
  <c r="L347" i="6"/>
  <c r="M347" i="6"/>
  <c r="AH347" i="9" s="1"/>
  <c r="N347" i="6"/>
  <c r="AI347" i="9" s="1"/>
  <c r="O347" i="6"/>
  <c r="AJ347" i="9" s="1"/>
  <c r="P347" i="6"/>
  <c r="Q347" i="6"/>
  <c r="AL347" i="9" s="1"/>
  <c r="R347" i="6"/>
  <c r="AM347" i="9" s="1"/>
  <c r="S347" i="6"/>
  <c r="AN347" i="9" s="1"/>
  <c r="A348" i="6"/>
  <c r="B348" i="6"/>
  <c r="W348" i="9" s="1"/>
  <c r="C348" i="6"/>
  <c r="X348" i="9" s="1"/>
  <c r="D348" i="6"/>
  <c r="Y348" i="9" s="1"/>
  <c r="E348" i="6"/>
  <c r="Z348" i="9" s="1"/>
  <c r="F348" i="6"/>
  <c r="AA348" i="9" s="1"/>
  <c r="G348" i="6"/>
  <c r="AB348" i="9" s="1"/>
  <c r="H348" i="6"/>
  <c r="AC348" i="9" s="1"/>
  <c r="I348" i="6"/>
  <c r="AD348" i="9" s="1"/>
  <c r="J348" i="6"/>
  <c r="AE348" i="9" s="1"/>
  <c r="K348" i="6"/>
  <c r="AF348" i="9" s="1"/>
  <c r="L348" i="6"/>
  <c r="AG348" i="9" s="1"/>
  <c r="M348" i="6"/>
  <c r="AH348" i="9" s="1"/>
  <c r="N348" i="6"/>
  <c r="AI348" i="9" s="1"/>
  <c r="O348" i="6"/>
  <c r="AJ348" i="9" s="1"/>
  <c r="P348" i="6"/>
  <c r="AK348" i="9" s="1"/>
  <c r="Q348" i="6"/>
  <c r="AL348" i="9" s="1"/>
  <c r="R348" i="6"/>
  <c r="AM348" i="9" s="1"/>
  <c r="S348" i="6"/>
  <c r="AN348" i="9" s="1"/>
  <c r="A349" i="6"/>
  <c r="B349" i="6"/>
  <c r="C349" i="6"/>
  <c r="D349" i="6"/>
  <c r="E349" i="6"/>
  <c r="Z349" i="9" s="1"/>
  <c r="F349" i="6"/>
  <c r="G349" i="6"/>
  <c r="H349" i="6"/>
  <c r="I349" i="6"/>
  <c r="AD349" i="9" s="1"/>
  <c r="J349" i="6"/>
  <c r="K349" i="6"/>
  <c r="L349" i="6"/>
  <c r="M349" i="6"/>
  <c r="AH349" i="9" s="1"/>
  <c r="N349" i="6"/>
  <c r="O349" i="6"/>
  <c r="P349" i="6"/>
  <c r="Q349" i="6"/>
  <c r="AL349" i="9" s="1"/>
  <c r="R349" i="6"/>
  <c r="S349" i="6"/>
  <c r="A350" i="6"/>
  <c r="B350" i="6"/>
  <c r="W350" i="9" s="1"/>
  <c r="C350" i="6"/>
  <c r="D350" i="6"/>
  <c r="E350" i="6"/>
  <c r="Z350" i="9" s="1"/>
  <c r="F350" i="6"/>
  <c r="AA350" i="9" s="1"/>
  <c r="G350" i="6"/>
  <c r="H350" i="6"/>
  <c r="I350" i="6"/>
  <c r="AD350" i="9" s="1"/>
  <c r="J350" i="6"/>
  <c r="AE350" i="9" s="1"/>
  <c r="K350" i="6"/>
  <c r="L350" i="6"/>
  <c r="M350" i="6"/>
  <c r="AH350" i="9" s="1"/>
  <c r="N350" i="6"/>
  <c r="AI350" i="9" s="1"/>
  <c r="O350" i="6"/>
  <c r="P350" i="6"/>
  <c r="Q350" i="6"/>
  <c r="AL350" i="9" s="1"/>
  <c r="R350" i="6"/>
  <c r="AM350" i="9" s="1"/>
  <c r="S350" i="6"/>
  <c r="A351" i="6"/>
  <c r="B351" i="6"/>
  <c r="W351" i="9" s="1"/>
  <c r="C351" i="6"/>
  <c r="X351" i="9" s="1"/>
  <c r="D351" i="6"/>
  <c r="E351" i="6"/>
  <c r="Z351" i="9" s="1"/>
  <c r="F351" i="6"/>
  <c r="AA351" i="9" s="1"/>
  <c r="G351" i="6"/>
  <c r="AB351" i="9" s="1"/>
  <c r="H351" i="6"/>
  <c r="I351" i="6"/>
  <c r="AD351" i="9" s="1"/>
  <c r="J351" i="6"/>
  <c r="AE351" i="9" s="1"/>
  <c r="K351" i="6"/>
  <c r="AF351" i="9" s="1"/>
  <c r="L351" i="6"/>
  <c r="M351" i="6"/>
  <c r="AH351" i="9" s="1"/>
  <c r="N351" i="6"/>
  <c r="AI351" i="9" s="1"/>
  <c r="O351" i="6"/>
  <c r="AJ351" i="9" s="1"/>
  <c r="P351" i="6"/>
  <c r="Q351" i="6"/>
  <c r="AL351" i="9" s="1"/>
  <c r="R351" i="6"/>
  <c r="AM351" i="9" s="1"/>
  <c r="S351" i="6"/>
  <c r="AN351" i="9" s="1"/>
  <c r="A352" i="6"/>
  <c r="B352" i="6"/>
  <c r="W352" i="9" s="1"/>
  <c r="C352" i="6"/>
  <c r="X352" i="9" s="1"/>
  <c r="D352" i="6"/>
  <c r="Y352" i="9" s="1"/>
  <c r="E352" i="6"/>
  <c r="Z352" i="9" s="1"/>
  <c r="F352" i="6"/>
  <c r="AA352" i="9" s="1"/>
  <c r="G352" i="6"/>
  <c r="AB352" i="9" s="1"/>
  <c r="H352" i="6"/>
  <c r="AC352" i="9" s="1"/>
  <c r="I352" i="6"/>
  <c r="AD352" i="9" s="1"/>
  <c r="J352" i="6"/>
  <c r="AE352" i="9" s="1"/>
  <c r="K352" i="6"/>
  <c r="AF352" i="9" s="1"/>
  <c r="L352" i="6"/>
  <c r="AG352" i="9" s="1"/>
  <c r="M352" i="6"/>
  <c r="AH352" i="9" s="1"/>
  <c r="N352" i="6"/>
  <c r="AI352" i="9" s="1"/>
  <c r="O352" i="6"/>
  <c r="AJ352" i="9" s="1"/>
  <c r="P352" i="6"/>
  <c r="AK352" i="9" s="1"/>
  <c r="Q352" i="6"/>
  <c r="AL352" i="9" s="1"/>
  <c r="R352" i="6"/>
  <c r="AM352" i="9" s="1"/>
  <c r="S352" i="6"/>
  <c r="AN352" i="9" s="1"/>
  <c r="A353" i="6"/>
  <c r="B353" i="6"/>
  <c r="C353" i="6"/>
  <c r="D353" i="6"/>
  <c r="E353" i="6"/>
  <c r="Z353" i="9" s="1"/>
  <c r="F353" i="6"/>
  <c r="G353" i="6"/>
  <c r="H353" i="6"/>
  <c r="I353" i="6"/>
  <c r="AD353" i="9" s="1"/>
  <c r="J353" i="6"/>
  <c r="K353" i="6"/>
  <c r="L353" i="6"/>
  <c r="M353" i="6"/>
  <c r="AH353" i="9" s="1"/>
  <c r="N353" i="6"/>
  <c r="O353" i="6"/>
  <c r="P353" i="6"/>
  <c r="Q353" i="6"/>
  <c r="AL353" i="9" s="1"/>
  <c r="R353" i="6"/>
  <c r="S353" i="6"/>
  <c r="A354" i="6"/>
  <c r="B354" i="6"/>
  <c r="W354" i="9" s="1"/>
  <c r="C354" i="6"/>
  <c r="D354" i="6"/>
  <c r="E354" i="6"/>
  <c r="Z354" i="9" s="1"/>
  <c r="F354" i="6"/>
  <c r="AA354" i="9" s="1"/>
  <c r="G354" i="6"/>
  <c r="H354" i="6"/>
  <c r="I354" i="6"/>
  <c r="AD354" i="9" s="1"/>
  <c r="J354" i="6"/>
  <c r="AE354" i="9" s="1"/>
  <c r="K354" i="6"/>
  <c r="L354" i="6"/>
  <c r="M354" i="6"/>
  <c r="AH354" i="9" s="1"/>
  <c r="N354" i="6"/>
  <c r="AI354" i="9" s="1"/>
  <c r="O354" i="6"/>
  <c r="P354" i="6"/>
  <c r="Q354" i="6"/>
  <c r="AL354" i="9" s="1"/>
  <c r="R354" i="6"/>
  <c r="AM354" i="9" s="1"/>
  <c r="S354" i="6"/>
  <c r="A355" i="6"/>
  <c r="B355" i="6"/>
  <c r="W355" i="9" s="1"/>
  <c r="C355" i="6"/>
  <c r="X355" i="9" s="1"/>
  <c r="D355" i="6"/>
  <c r="E355" i="6"/>
  <c r="Z355" i="9" s="1"/>
  <c r="F355" i="6"/>
  <c r="AA355" i="9" s="1"/>
  <c r="G355" i="6"/>
  <c r="AB355" i="9" s="1"/>
  <c r="H355" i="6"/>
  <c r="I355" i="6"/>
  <c r="AD355" i="9" s="1"/>
  <c r="J355" i="6"/>
  <c r="AE355" i="9" s="1"/>
  <c r="K355" i="6"/>
  <c r="AF355" i="9" s="1"/>
  <c r="L355" i="6"/>
  <c r="M355" i="6"/>
  <c r="AH355" i="9" s="1"/>
  <c r="N355" i="6"/>
  <c r="AI355" i="9" s="1"/>
  <c r="O355" i="6"/>
  <c r="AJ355" i="9" s="1"/>
  <c r="P355" i="6"/>
  <c r="Q355" i="6"/>
  <c r="AL355" i="9" s="1"/>
  <c r="R355" i="6"/>
  <c r="AM355" i="9" s="1"/>
  <c r="S355" i="6"/>
  <c r="AN355" i="9" s="1"/>
  <c r="A356" i="6"/>
  <c r="B356" i="6"/>
  <c r="W356" i="9" s="1"/>
  <c r="C356" i="6"/>
  <c r="X356" i="9" s="1"/>
  <c r="D356" i="6"/>
  <c r="Y356" i="9" s="1"/>
  <c r="E356" i="6"/>
  <c r="Z356" i="9" s="1"/>
  <c r="F356" i="6"/>
  <c r="AA356" i="9" s="1"/>
  <c r="G356" i="6"/>
  <c r="AB356" i="9" s="1"/>
  <c r="H356" i="6"/>
  <c r="AC356" i="9" s="1"/>
  <c r="I356" i="6"/>
  <c r="AD356" i="9" s="1"/>
  <c r="J356" i="6"/>
  <c r="AE356" i="9" s="1"/>
  <c r="K356" i="6"/>
  <c r="AF356" i="9" s="1"/>
  <c r="L356" i="6"/>
  <c r="AG356" i="9" s="1"/>
  <c r="M356" i="6"/>
  <c r="AH356" i="9" s="1"/>
  <c r="N356" i="6"/>
  <c r="AI356" i="9" s="1"/>
  <c r="O356" i="6"/>
  <c r="AJ356" i="9" s="1"/>
  <c r="P356" i="6"/>
  <c r="AK356" i="9" s="1"/>
  <c r="Q356" i="6"/>
  <c r="AL356" i="9" s="1"/>
  <c r="R356" i="6"/>
  <c r="AM356" i="9" s="1"/>
  <c r="S356" i="6"/>
  <c r="AN356" i="9" s="1"/>
  <c r="A357" i="6"/>
  <c r="B357" i="6"/>
  <c r="C357" i="6"/>
  <c r="D357" i="6"/>
  <c r="E357" i="6"/>
  <c r="Z357" i="9" s="1"/>
  <c r="F357" i="6"/>
  <c r="G357" i="6"/>
  <c r="H357" i="6"/>
  <c r="I357" i="6"/>
  <c r="AD357" i="9" s="1"/>
  <c r="J357" i="6"/>
  <c r="K357" i="6"/>
  <c r="L357" i="6"/>
  <c r="M357" i="6"/>
  <c r="AH357" i="9" s="1"/>
  <c r="N357" i="6"/>
  <c r="O357" i="6"/>
  <c r="P357" i="6"/>
  <c r="Q357" i="6"/>
  <c r="AL357" i="9" s="1"/>
  <c r="R357" i="6"/>
  <c r="S357" i="6"/>
  <c r="A358" i="6"/>
  <c r="B358" i="6"/>
  <c r="W358" i="9" s="1"/>
  <c r="C358" i="6"/>
  <c r="D358" i="6"/>
  <c r="E358" i="6"/>
  <c r="Z358" i="9" s="1"/>
  <c r="F358" i="6"/>
  <c r="AA358" i="9" s="1"/>
  <c r="G358" i="6"/>
  <c r="H358" i="6"/>
  <c r="I358" i="6"/>
  <c r="AD358" i="9" s="1"/>
  <c r="J358" i="6"/>
  <c r="AE358" i="9" s="1"/>
  <c r="K358" i="6"/>
  <c r="L358" i="6"/>
  <c r="M358" i="6"/>
  <c r="AH358" i="9" s="1"/>
  <c r="N358" i="6"/>
  <c r="AI358" i="9" s="1"/>
  <c r="O358" i="6"/>
  <c r="P358" i="6"/>
  <c r="Q358" i="6"/>
  <c r="AL358" i="9" s="1"/>
  <c r="R358" i="6"/>
  <c r="AM358" i="9" s="1"/>
  <c r="S358" i="6"/>
  <c r="A359" i="6"/>
  <c r="B359" i="6"/>
  <c r="W359" i="9" s="1"/>
  <c r="C359" i="6"/>
  <c r="X359" i="9" s="1"/>
  <c r="D359" i="6"/>
  <c r="E359" i="6"/>
  <c r="Z359" i="9" s="1"/>
  <c r="F359" i="6"/>
  <c r="AA359" i="9" s="1"/>
  <c r="G359" i="6"/>
  <c r="AB359" i="9" s="1"/>
  <c r="H359" i="6"/>
  <c r="I359" i="6"/>
  <c r="AD359" i="9" s="1"/>
  <c r="J359" i="6"/>
  <c r="AE359" i="9" s="1"/>
  <c r="K359" i="6"/>
  <c r="AF359" i="9" s="1"/>
  <c r="L359" i="6"/>
  <c r="M359" i="6"/>
  <c r="AH359" i="9" s="1"/>
  <c r="N359" i="6"/>
  <c r="AI359" i="9" s="1"/>
  <c r="O359" i="6"/>
  <c r="AJ359" i="9" s="1"/>
  <c r="P359" i="6"/>
  <c r="Q359" i="6"/>
  <c r="AL359" i="9" s="1"/>
  <c r="R359" i="6"/>
  <c r="AM359" i="9" s="1"/>
  <c r="S359" i="6"/>
  <c r="AN359" i="9" s="1"/>
  <c r="A360" i="6"/>
  <c r="B360" i="6"/>
  <c r="W360" i="9" s="1"/>
  <c r="C360" i="6"/>
  <c r="X360" i="9" s="1"/>
  <c r="D360" i="6"/>
  <c r="Y360" i="9" s="1"/>
  <c r="E360" i="6"/>
  <c r="Z360" i="9" s="1"/>
  <c r="F360" i="6"/>
  <c r="AA360" i="9" s="1"/>
  <c r="G360" i="6"/>
  <c r="AB360" i="9" s="1"/>
  <c r="H360" i="6"/>
  <c r="AC360" i="9" s="1"/>
  <c r="I360" i="6"/>
  <c r="AD360" i="9" s="1"/>
  <c r="J360" i="6"/>
  <c r="AE360" i="9" s="1"/>
  <c r="K360" i="6"/>
  <c r="AF360" i="9" s="1"/>
  <c r="L360" i="6"/>
  <c r="AG360" i="9" s="1"/>
  <c r="M360" i="6"/>
  <c r="AH360" i="9" s="1"/>
  <c r="N360" i="6"/>
  <c r="AI360" i="9" s="1"/>
  <c r="O360" i="6"/>
  <c r="AJ360" i="9" s="1"/>
  <c r="P360" i="6"/>
  <c r="AK360" i="9" s="1"/>
  <c r="Q360" i="6"/>
  <c r="AL360" i="9" s="1"/>
  <c r="R360" i="6"/>
  <c r="AM360" i="9" s="1"/>
  <c r="S360" i="6"/>
  <c r="AN360" i="9" s="1"/>
  <c r="A361" i="6"/>
  <c r="B361" i="6"/>
  <c r="C361" i="6"/>
  <c r="D361" i="6"/>
  <c r="E361" i="6"/>
  <c r="Z361" i="9" s="1"/>
  <c r="F361" i="6"/>
  <c r="G361" i="6"/>
  <c r="H361" i="6"/>
  <c r="I361" i="6"/>
  <c r="AD361" i="9" s="1"/>
  <c r="J361" i="6"/>
  <c r="K361" i="6"/>
  <c r="L361" i="6"/>
  <c r="M361" i="6"/>
  <c r="AH361" i="9" s="1"/>
  <c r="N361" i="6"/>
  <c r="O361" i="6"/>
  <c r="P361" i="6"/>
  <c r="Q361" i="6"/>
  <c r="AL361" i="9" s="1"/>
  <c r="R361" i="6"/>
  <c r="S361" i="6"/>
  <c r="A362" i="6"/>
  <c r="B362" i="6"/>
  <c r="W362" i="9" s="1"/>
  <c r="C362" i="6"/>
  <c r="D362" i="6"/>
  <c r="E362" i="6"/>
  <c r="Z362" i="9" s="1"/>
  <c r="F362" i="6"/>
  <c r="AA362" i="9" s="1"/>
  <c r="G362" i="6"/>
  <c r="H362" i="6"/>
  <c r="I362" i="6"/>
  <c r="AD362" i="9" s="1"/>
  <c r="J362" i="6"/>
  <c r="AE362" i="9" s="1"/>
  <c r="K362" i="6"/>
  <c r="L362" i="6"/>
  <c r="M362" i="6"/>
  <c r="AH362" i="9" s="1"/>
  <c r="N362" i="6"/>
  <c r="AI362" i="9" s="1"/>
  <c r="O362" i="6"/>
  <c r="P362" i="6"/>
  <c r="Q362" i="6"/>
  <c r="AL362" i="9" s="1"/>
  <c r="R362" i="6"/>
  <c r="AM362" i="9" s="1"/>
  <c r="S362" i="6"/>
  <c r="A363" i="6"/>
  <c r="B363" i="6"/>
  <c r="W363" i="9" s="1"/>
  <c r="C363" i="6"/>
  <c r="X363" i="9" s="1"/>
  <c r="D363" i="6"/>
  <c r="E363" i="6"/>
  <c r="Z363" i="9" s="1"/>
  <c r="F363" i="6"/>
  <c r="AA363" i="9" s="1"/>
  <c r="G363" i="6"/>
  <c r="AB363" i="9" s="1"/>
  <c r="H363" i="6"/>
  <c r="I363" i="6"/>
  <c r="AD363" i="9" s="1"/>
  <c r="J363" i="6"/>
  <c r="AE363" i="9" s="1"/>
  <c r="K363" i="6"/>
  <c r="AF363" i="9" s="1"/>
  <c r="L363" i="6"/>
  <c r="M363" i="6"/>
  <c r="AH363" i="9" s="1"/>
  <c r="N363" i="6"/>
  <c r="AI363" i="9" s="1"/>
  <c r="O363" i="6"/>
  <c r="AJ363" i="9" s="1"/>
  <c r="P363" i="6"/>
  <c r="Q363" i="6"/>
  <c r="AL363" i="9" s="1"/>
  <c r="R363" i="6"/>
  <c r="AM363" i="9" s="1"/>
  <c r="S363" i="6"/>
  <c r="AN363" i="9" s="1"/>
  <c r="A364" i="6"/>
  <c r="B364" i="6"/>
  <c r="W364" i="9" s="1"/>
  <c r="C364" i="6"/>
  <c r="X364" i="9" s="1"/>
  <c r="D364" i="6"/>
  <c r="Y364" i="9" s="1"/>
  <c r="E364" i="6"/>
  <c r="Z364" i="9" s="1"/>
  <c r="F364" i="6"/>
  <c r="AA364" i="9" s="1"/>
  <c r="G364" i="6"/>
  <c r="AB364" i="9" s="1"/>
  <c r="H364" i="6"/>
  <c r="AC364" i="9" s="1"/>
  <c r="I364" i="6"/>
  <c r="AD364" i="9" s="1"/>
  <c r="J364" i="6"/>
  <c r="AE364" i="9" s="1"/>
  <c r="K364" i="6"/>
  <c r="AF364" i="9" s="1"/>
  <c r="L364" i="6"/>
  <c r="AG364" i="9" s="1"/>
  <c r="M364" i="6"/>
  <c r="AH364" i="9" s="1"/>
  <c r="N364" i="6"/>
  <c r="AI364" i="9" s="1"/>
  <c r="O364" i="6"/>
  <c r="AJ364" i="9" s="1"/>
  <c r="P364" i="6"/>
  <c r="AK364" i="9" s="1"/>
  <c r="Q364" i="6"/>
  <c r="AL364" i="9" s="1"/>
  <c r="R364" i="6"/>
  <c r="AM364" i="9" s="1"/>
  <c r="S364" i="6"/>
  <c r="AN364" i="9" s="1"/>
  <c r="A365" i="6"/>
  <c r="B365" i="6"/>
  <c r="C365" i="6"/>
  <c r="D365" i="6"/>
  <c r="E365" i="6"/>
  <c r="Z365" i="9" s="1"/>
  <c r="F365" i="6"/>
  <c r="G365" i="6"/>
  <c r="H365" i="6"/>
  <c r="I365" i="6"/>
  <c r="AD365" i="9" s="1"/>
  <c r="J365" i="6"/>
  <c r="K365" i="6"/>
  <c r="L365" i="6"/>
  <c r="M365" i="6"/>
  <c r="AH365" i="9" s="1"/>
  <c r="N365" i="6"/>
  <c r="O365" i="6"/>
  <c r="P365" i="6"/>
  <c r="Q365" i="6"/>
  <c r="AL365" i="9" s="1"/>
  <c r="R365" i="6"/>
  <c r="S365" i="6"/>
  <c r="A366" i="6"/>
  <c r="B366" i="6"/>
  <c r="W366" i="9" s="1"/>
  <c r="C366" i="6"/>
  <c r="D366" i="6"/>
  <c r="E366" i="6"/>
  <c r="Z366" i="9" s="1"/>
  <c r="F366" i="6"/>
  <c r="AA366" i="9" s="1"/>
  <c r="G366" i="6"/>
  <c r="H366" i="6"/>
  <c r="I366" i="6"/>
  <c r="AD366" i="9" s="1"/>
  <c r="J366" i="6"/>
  <c r="AE366" i="9" s="1"/>
  <c r="K366" i="6"/>
  <c r="L366" i="6"/>
  <c r="M366" i="6"/>
  <c r="AH366" i="9" s="1"/>
  <c r="N366" i="6"/>
  <c r="AI366" i="9" s="1"/>
  <c r="O366" i="6"/>
  <c r="P366" i="6"/>
  <c r="Q366" i="6"/>
  <c r="AL366" i="9" s="1"/>
  <c r="R366" i="6"/>
  <c r="AM366" i="9" s="1"/>
  <c r="S366" i="6"/>
  <c r="A367" i="6"/>
  <c r="B367" i="6"/>
  <c r="W367" i="9" s="1"/>
  <c r="C367" i="6"/>
  <c r="X367" i="9" s="1"/>
  <c r="D367" i="6"/>
  <c r="E367" i="6"/>
  <c r="Z367" i="9" s="1"/>
  <c r="F367" i="6"/>
  <c r="AA367" i="9" s="1"/>
  <c r="G367" i="6"/>
  <c r="AB367" i="9" s="1"/>
  <c r="H367" i="6"/>
  <c r="I367" i="6"/>
  <c r="AD367" i="9" s="1"/>
  <c r="J367" i="6"/>
  <c r="AE367" i="9" s="1"/>
  <c r="K367" i="6"/>
  <c r="AF367" i="9" s="1"/>
  <c r="L367" i="6"/>
  <c r="M367" i="6"/>
  <c r="AH367" i="9" s="1"/>
  <c r="N367" i="6"/>
  <c r="AI367" i="9" s="1"/>
  <c r="O367" i="6"/>
  <c r="AJ367" i="9" s="1"/>
  <c r="P367" i="6"/>
  <c r="Q367" i="6"/>
  <c r="AL367" i="9" s="1"/>
  <c r="R367" i="6"/>
  <c r="AM367" i="9" s="1"/>
  <c r="S367" i="6"/>
  <c r="AN367" i="9" s="1"/>
  <c r="A368" i="6"/>
  <c r="B368" i="6"/>
  <c r="W368" i="9" s="1"/>
  <c r="C368" i="6"/>
  <c r="X368" i="9" s="1"/>
  <c r="D368" i="6"/>
  <c r="Y368" i="9" s="1"/>
  <c r="E368" i="6"/>
  <c r="Z368" i="9" s="1"/>
  <c r="F368" i="6"/>
  <c r="AA368" i="9" s="1"/>
  <c r="G368" i="6"/>
  <c r="AB368" i="9" s="1"/>
  <c r="H368" i="6"/>
  <c r="AC368" i="9" s="1"/>
  <c r="I368" i="6"/>
  <c r="AD368" i="9" s="1"/>
  <c r="J368" i="6"/>
  <c r="AE368" i="9" s="1"/>
  <c r="K368" i="6"/>
  <c r="AF368" i="9" s="1"/>
  <c r="L368" i="6"/>
  <c r="AG368" i="9" s="1"/>
  <c r="M368" i="6"/>
  <c r="AH368" i="9" s="1"/>
  <c r="N368" i="6"/>
  <c r="AI368" i="9" s="1"/>
  <c r="O368" i="6"/>
  <c r="AJ368" i="9" s="1"/>
  <c r="P368" i="6"/>
  <c r="AK368" i="9" s="1"/>
  <c r="Q368" i="6"/>
  <c r="AL368" i="9" s="1"/>
  <c r="R368" i="6"/>
  <c r="AM368" i="9" s="1"/>
  <c r="S368" i="6"/>
  <c r="AN368" i="9" s="1"/>
  <c r="A369" i="6"/>
  <c r="B369" i="6"/>
  <c r="C369" i="6"/>
  <c r="D369" i="6"/>
  <c r="E369" i="6"/>
  <c r="Z369" i="9" s="1"/>
  <c r="F369" i="6"/>
  <c r="G369" i="6"/>
  <c r="H369" i="6"/>
  <c r="I369" i="6"/>
  <c r="AD369" i="9" s="1"/>
  <c r="J369" i="6"/>
  <c r="K369" i="6"/>
  <c r="L369" i="6"/>
  <c r="M369" i="6"/>
  <c r="AH369" i="9" s="1"/>
  <c r="N369" i="6"/>
  <c r="O369" i="6"/>
  <c r="P369" i="6"/>
  <c r="Q369" i="6"/>
  <c r="AL369" i="9" s="1"/>
  <c r="R369" i="6"/>
  <c r="S369" i="6"/>
  <c r="A370" i="6"/>
  <c r="B370" i="6"/>
  <c r="W370" i="9" s="1"/>
  <c r="C370" i="6"/>
  <c r="D370" i="6"/>
  <c r="E370" i="6"/>
  <c r="Z370" i="9" s="1"/>
  <c r="F370" i="6"/>
  <c r="AA370" i="9" s="1"/>
  <c r="G370" i="6"/>
  <c r="H370" i="6"/>
  <c r="I370" i="6"/>
  <c r="AD370" i="9" s="1"/>
  <c r="J370" i="6"/>
  <c r="AE370" i="9" s="1"/>
  <c r="K370" i="6"/>
  <c r="L370" i="6"/>
  <c r="M370" i="6"/>
  <c r="AH370" i="9" s="1"/>
  <c r="N370" i="6"/>
  <c r="AI370" i="9" s="1"/>
  <c r="O370" i="6"/>
  <c r="P370" i="6"/>
  <c r="Q370" i="6"/>
  <c r="AL370" i="9" s="1"/>
  <c r="R370" i="6"/>
  <c r="AM370" i="9" s="1"/>
  <c r="S370" i="6"/>
  <c r="A371" i="6"/>
  <c r="B371" i="6"/>
  <c r="W371" i="9" s="1"/>
  <c r="C371" i="6"/>
  <c r="X371" i="9" s="1"/>
  <c r="D371" i="6"/>
  <c r="E371" i="6"/>
  <c r="Z371" i="9" s="1"/>
  <c r="F371" i="6"/>
  <c r="AA371" i="9" s="1"/>
  <c r="G371" i="6"/>
  <c r="AB371" i="9" s="1"/>
  <c r="H371" i="6"/>
  <c r="I371" i="6"/>
  <c r="AD371" i="9" s="1"/>
  <c r="J371" i="6"/>
  <c r="AE371" i="9" s="1"/>
  <c r="K371" i="6"/>
  <c r="AF371" i="9" s="1"/>
  <c r="L371" i="6"/>
  <c r="M371" i="6"/>
  <c r="AH371" i="9" s="1"/>
  <c r="N371" i="6"/>
  <c r="AI371" i="9" s="1"/>
  <c r="O371" i="6"/>
  <c r="AJ371" i="9" s="1"/>
  <c r="P371" i="6"/>
  <c r="Q371" i="6"/>
  <c r="AL371" i="9" s="1"/>
  <c r="R371" i="6"/>
  <c r="AM371" i="9" s="1"/>
  <c r="S371" i="6"/>
  <c r="AN371" i="9" s="1"/>
  <c r="A372" i="6"/>
  <c r="B372" i="6"/>
  <c r="W372" i="9" s="1"/>
  <c r="C372" i="6"/>
  <c r="X372" i="9" s="1"/>
  <c r="D372" i="6"/>
  <c r="Y372" i="9" s="1"/>
  <c r="E372" i="6"/>
  <c r="Z372" i="9" s="1"/>
  <c r="F372" i="6"/>
  <c r="AA372" i="9" s="1"/>
  <c r="G372" i="6"/>
  <c r="AB372" i="9" s="1"/>
  <c r="H372" i="6"/>
  <c r="AC372" i="9" s="1"/>
  <c r="I372" i="6"/>
  <c r="AD372" i="9" s="1"/>
  <c r="J372" i="6"/>
  <c r="AE372" i="9" s="1"/>
  <c r="K372" i="6"/>
  <c r="AF372" i="9" s="1"/>
  <c r="L372" i="6"/>
  <c r="AG372" i="9" s="1"/>
  <c r="M372" i="6"/>
  <c r="AH372" i="9" s="1"/>
  <c r="N372" i="6"/>
  <c r="AI372" i="9" s="1"/>
  <c r="O372" i="6"/>
  <c r="AJ372" i="9" s="1"/>
  <c r="P372" i="6"/>
  <c r="AK372" i="9" s="1"/>
  <c r="Q372" i="6"/>
  <c r="AL372" i="9" s="1"/>
  <c r="R372" i="6"/>
  <c r="AM372" i="9" s="1"/>
  <c r="S372" i="6"/>
  <c r="AN372" i="9" s="1"/>
  <c r="A373" i="6"/>
  <c r="B373" i="6"/>
  <c r="C373" i="6"/>
  <c r="D373" i="6"/>
  <c r="E373" i="6"/>
  <c r="Z373" i="9" s="1"/>
  <c r="F373" i="6"/>
  <c r="G373" i="6"/>
  <c r="H373" i="6"/>
  <c r="I373" i="6"/>
  <c r="AD373" i="9" s="1"/>
  <c r="J373" i="6"/>
  <c r="K373" i="6"/>
  <c r="L373" i="6"/>
  <c r="M373" i="6"/>
  <c r="AH373" i="9" s="1"/>
  <c r="N373" i="6"/>
  <c r="O373" i="6"/>
  <c r="P373" i="6"/>
  <c r="Q373" i="6"/>
  <c r="AL373" i="9" s="1"/>
  <c r="R373" i="6"/>
  <c r="S373" i="6"/>
  <c r="A374" i="6"/>
  <c r="B374" i="6"/>
  <c r="W374" i="9" s="1"/>
  <c r="C374" i="6"/>
  <c r="D374" i="6"/>
  <c r="E374" i="6"/>
  <c r="Z374" i="9" s="1"/>
  <c r="F374" i="6"/>
  <c r="AA374" i="9" s="1"/>
  <c r="G374" i="6"/>
  <c r="H374" i="6"/>
  <c r="I374" i="6"/>
  <c r="AD374" i="9" s="1"/>
  <c r="J374" i="6"/>
  <c r="AE374" i="9" s="1"/>
  <c r="K374" i="6"/>
  <c r="L374" i="6"/>
  <c r="M374" i="6"/>
  <c r="AH374" i="9" s="1"/>
  <c r="N374" i="6"/>
  <c r="AI374" i="9" s="1"/>
  <c r="O374" i="6"/>
  <c r="P374" i="6"/>
  <c r="Q374" i="6"/>
  <c r="AL374" i="9" s="1"/>
  <c r="R374" i="6"/>
  <c r="AM374" i="9" s="1"/>
  <c r="S374" i="6"/>
  <c r="A375" i="6"/>
  <c r="B375" i="6"/>
  <c r="W375" i="9" s="1"/>
  <c r="C375" i="6"/>
  <c r="X375" i="9" s="1"/>
  <c r="D375" i="6"/>
  <c r="E375" i="6"/>
  <c r="Z375" i="9" s="1"/>
  <c r="F375" i="6"/>
  <c r="AA375" i="9" s="1"/>
  <c r="G375" i="6"/>
  <c r="AB375" i="9" s="1"/>
  <c r="H375" i="6"/>
  <c r="I375" i="6"/>
  <c r="AD375" i="9" s="1"/>
  <c r="J375" i="6"/>
  <c r="AE375" i="9" s="1"/>
  <c r="K375" i="6"/>
  <c r="AF375" i="9" s="1"/>
  <c r="L375" i="6"/>
  <c r="M375" i="6"/>
  <c r="AH375" i="9" s="1"/>
  <c r="N375" i="6"/>
  <c r="AI375" i="9" s="1"/>
  <c r="O375" i="6"/>
  <c r="AJ375" i="9" s="1"/>
  <c r="P375" i="6"/>
  <c r="Q375" i="6"/>
  <c r="AL375" i="9" s="1"/>
  <c r="R375" i="6"/>
  <c r="AM375" i="9" s="1"/>
  <c r="S375" i="6"/>
  <c r="AN375" i="9" s="1"/>
  <c r="A376" i="6"/>
  <c r="B376" i="6"/>
  <c r="W376" i="9" s="1"/>
  <c r="C376" i="6"/>
  <c r="X376" i="9" s="1"/>
  <c r="D376" i="6"/>
  <c r="Y376" i="9" s="1"/>
  <c r="E376" i="6"/>
  <c r="Z376" i="9" s="1"/>
  <c r="F376" i="6"/>
  <c r="AA376" i="9" s="1"/>
  <c r="G376" i="6"/>
  <c r="AB376" i="9" s="1"/>
  <c r="H376" i="6"/>
  <c r="AC376" i="9" s="1"/>
  <c r="I376" i="6"/>
  <c r="AD376" i="9" s="1"/>
  <c r="J376" i="6"/>
  <c r="AE376" i="9" s="1"/>
  <c r="K376" i="6"/>
  <c r="AF376" i="9" s="1"/>
  <c r="L376" i="6"/>
  <c r="AG376" i="9" s="1"/>
  <c r="M376" i="6"/>
  <c r="AH376" i="9" s="1"/>
  <c r="N376" i="6"/>
  <c r="AI376" i="9" s="1"/>
  <c r="O376" i="6"/>
  <c r="AJ376" i="9" s="1"/>
  <c r="P376" i="6"/>
  <c r="AK376" i="9" s="1"/>
  <c r="Q376" i="6"/>
  <c r="AL376" i="9" s="1"/>
  <c r="R376" i="6"/>
  <c r="AM376" i="9" s="1"/>
  <c r="S376" i="6"/>
  <c r="AN376" i="9" s="1"/>
  <c r="A377" i="6"/>
  <c r="B377" i="6"/>
  <c r="C377" i="6"/>
  <c r="D377" i="6"/>
  <c r="E377" i="6"/>
  <c r="Z377" i="9" s="1"/>
  <c r="F377" i="6"/>
  <c r="G377" i="6"/>
  <c r="H377" i="6"/>
  <c r="I377" i="6"/>
  <c r="AD377" i="9" s="1"/>
  <c r="J377" i="6"/>
  <c r="K377" i="6"/>
  <c r="L377" i="6"/>
  <c r="M377" i="6"/>
  <c r="AH377" i="9" s="1"/>
  <c r="N377" i="6"/>
  <c r="O377" i="6"/>
  <c r="P377" i="6"/>
  <c r="Q377" i="6"/>
  <c r="AL377" i="9" s="1"/>
  <c r="R377" i="6"/>
  <c r="S377" i="6"/>
  <c r="A378" i="6"/>
  <c r="B378" i="6"/>
  <c r="W378" i="9" s="1"/>
  <c r="C378" i="6"/>
  <c r="D378" i="6"/>
  <c r="E378" i="6"/>
  <c r="Z378" i="9" s="1"/>
  <c r="F378" i="6"/>
  <c r="AA378" i="9" s="1"/>
  <c r="G378" i="6"/>
  <c r="H378" i="6"/>
  <c r="I378" i="6"/>
  <c r="AD378" i="9" s="1"/>
  <c r="J378" i="6"/>
  <c r="AE378" i="9" s="1"/>
  <c r="K378" i="6"/>
  <c r="L378" i="6"/>
  <c r="M378" i="6"/>
  <c r="AH378" i="9" s="1"/>
  <c r="N378" i="6"/>
  <c r="AI378" i="9" s="1"/>
  <c r="O378" i="6"/>
  <c r="P378" i="6"/>
  <c r="Q378" i="6"/>
  <c r="AL378" i="9" s="1"/>
  <c r="R378" i="6"/>
  <c r="AM378" i="9" s="1"/>
  <c r="S378" i="6"/>
  <c r="A379" i="6"/>
  <c r="B379" i="6"/>
  <c r="W379" i="9" s="1"/>
  <c r="C379" i="6"/>
  <c r="X379" i="9" s="1"/>
  <c r="D379" i="6"/>
  <c r="E379" i="6"/>
  <c r="Z379" i="9" s="1"/>
  <c r="F379" i="6"/>
  <c r="AA379" i="9" s="1"/>
  <c r="G379" i="6"/>
  <c r="AB379" i="9" s="1"/>
  <c r="H379" i="6"/>
  <c r="I379" i="6"/>
  <c r="AD379" i="9" s="1"/>
  <c r="J379" i="6"/>
  <c r="AE379" i="9" s="1"/>
  <c r="K379" i="6"/>
  <c r="AF379" i="9" s="1"/>
  <c r="L379" i="6"/>
  <c r="M379" i="6"/>
  <c r="AH379" i="9" s="1"/>
  <c r="N379" i="6"/>
  <c r="AI379" i="9" s="1"/>
  <c r="O379" i="6"/>
  <c r="AJ379" i="9" s="1"/>
  <c r="P379" i="6"/>
  <c r="Q379" i="6"/>
  <c r="AL379" i="9" s="1"/>
  <c r="R379" i="6"/>
  <c r="AM379" i="9" s="1"/>
  <c r="S379" i="6"/>
  <c r="AN379" i="9" s="1"/>
  <c r="A380" i="6"/>
  <c r="B380" i="6"/>
  <c r="W380" i="9" s="1"/>
  <c r="C380" i="6"/>
  <c r="X380" i="9" s="1"/>
  <c r="D380" i="6"/>
  <c r="Y380" i="9" s="1"/>
  <c r="E380" i="6"/>
  <c r="Z380" i="9" s="1"/>
  <c r="F380" i="6"/>
  <c r="AA380" i="9" s="1"/>
  <c r="G380" i="6"/>
  <c r="AB380" i="9" s="1"/>
  <c r="H380" i="6"/>
  <c r="AC380" i="9" s="1"/>
  <c r="I380" i="6"/>
  <c r="AD380" i="9" s="1"/>
  <c r="J380" i="6"/>
  <c r="AE380" i="9" s="1"/>
  <c r="K380" i="6"/>
  <c r="AF380" i="9" s="1"/>
  <c r="L380" i="6"/>
  <c r="AG380" i="9" s="1"/>
  <c r="M380" i="6"/>
  <c r="AH380" i="9" s="1"/>
  <c r="N380" i="6"/>
  <c r="AI380" i="9" s="1"/>
  <c r="O380" i="6"/>
  <c r="AJ380" i="9" s="1"/>
  <c r="P380" i="6"/>
  <c r="AK380" i="9" s="1"/>
  <c r="Q380" i="6"/>
  <c r="AL380" i="9" s="1"/>
  <c r="R380" i="6"/>
  <c r="AM380" i="9" s="1"/>
  <c r="S380" i="6"/>
  <c r="AN380" i="9" s="1"/>
  <c r="A381" i="6"/>
  <c r="B381" i="6"/>
  <c r="C381" i="6"/>
  <c r="D381" i="6"/>
  <c r="E381" i="6"/>
  <c r="Z381" i="9" s="1"/>
  <c r="F381" i="6"/>
  <c r="G381" i="6"/>
  <c r="H381" i="6"/>
  <c r="I381" i="6"/>
  <c r="AD381" i="9" s="1"/>
  <c r="J381" i="6"/>
  <c r="K381" i="6"/>
  <c r="L381" i="6"/>
  <c r="M381" i="6"/>
  <c r="AH381" i="9" s="1"/>
  <c r="N381" i="6"/>
  <c r="O381" i="6"/>
  <c r="P381" i="6"/>
  <c r="Q381" i="6"/>
  <c r="AL381" i="9" s="1"/>
  <c r="R381" i="6"/>
  <c r="S381" i="6"/>
  <c r="A382" i="6"/>
  <c r="B382" i="6"/>
  <c r="W382" i="9" s="1"/>
  <c r="C382" i="6"/>
  <c r="D382" i="6"/>
  <c r="E382" i="6"/>
  <c r="Z382" i="9" s="1"/>
  <c r="F382" i="6"/>
  <c r="AA382" i="9" s="1"/>
  <c r="G382" i="6"/>
  <c r="H382" i="6"/>
  <c r="I382" i="6"/>
  <c r="AD382" i="9" s="1"/>
  <c r="J382" i="6"/>
  <c r="AE382" i="9" s="1"/>
  <c r="K382" i="6"/>
  <c r="L382" i="6"/>
  <c r="M382" i="6"/>
  <c r="AH382" i="9" s="1"/>
  <c r="N382" i="6"/>
  <c r="AI382" i="9" s="1"/>
  <c r="O382" i="6"/>
  <c r="P382" i="6"/>
  <c r="Q382" i="6"/>
  <c r="AL382" i="9" s="1"/>
  <c r="R382" i="6"/>
  <c r="AM382" i="9" s="1"/>
  <c r="S382" i="6"/>
  <c r="A383" i="6"/>
  <c r="B383" i="6"/>
  <c r="W383" i="9" s="1"/>
  <c r="C383" i="6"/>
  <c r="X383" i="9" s="1"/>
  <c r="D383" i="6"/>
  <c r="E383" i="6"/>
  <c r="Z383" i="9" s="1"/>
  <c r="F383" i="6"/>
  <c r="AA383" i="9" s="1"/>
  <c r="G383" i="6"/>
  <c r="AB383" i="9" s="1"/>
  <c r="H383" i="6"/>
  <c r="I383" i="6"/>
  <c r="AD383" i="9" s="1"/>
  <c r="J383" i="6"/>
  <c r="AE383" i="9" s="1"/>
  <c r="K383" i="6"/>
  <c r="AF383" i="9" s="1"/>
  <c r="L383" i="6"/>
  <c r="M383" i="6"/>
  <c r="AH383" i="9" s="1"/>
  <c r="N383" i="6"/>
  <c r="AI383" i="9" s="1"/>
  <c r="O383" i="6"/>
  <c r="AJ383" i="9" s="1"/>
  <c r="P383" i="6"/>
  <c r="Q383" i="6"/>
  <c r="AL383" i="9" s="1"/>
  <c r="R383" i="6"/>
  <c r="AM383" i="9" s="1"/>
  <c r="S383" i="6"/>
  <c r="AN383" i="9" s="1"/>
  <c r="A384" i="6"/>
  <c r="B384" i="6"/>
  <c r="W384" i="9" s="1"/>
  <c r="C384" i="6"/>
  <c r="X384" i="9" s="1"/>
  <c r="D384" i="6"/>
  <c r="Y384" i="9" s="1"/>
  <c r="E384" i="6"/>
  <c r="Z384" i="9" s="1"/>
  <c r="F384" i="6"/>
  <c r="AA384" i="9" s="1"/>
  <c r="G384" i="6"/>
  <c r="AB384" i="9" s="1"/>
  <c r="H384" i="6"/>
  <c r="AC384" i="9" s="1"/>
  <c r="I384" i="6"/>
  <c r="AD384" i="9" s="1"/>
  <c r="J384" i="6"/>
  <c r="AE384" i="9" s="1"/>
  <c r="K384" i="6"/>
  <c r="AF384" i="9" s="1"/>
  <c r="L384" i="6"/>
  <c r="AG384" i="9" s="1"/>
  <c r="M384" i="6"/>
  <c r="AH384" i="9" s="1"/>
  <c r="N384" i="6"/>
  <c r="AI384" i="9" s="1"/>
  <c r="O384" i="6"/>
  <c r="AJ384" i="9" s="1"/>
  <c r="P384" i="6"/>
  <c r="AK384" i="9" s="1"/>
  <c r="Q384" i="6"/>
  <c r="AL384" i="9" s="1"/>
  <c r="R384" i="6"/>
  <c r="AM384" i="9" s="1"/>
  <c r="S384" i="6"/>
  <c r="AN384" i="9" s="1"/>
  <c r="A385" i="6"/>
  <c r="B385" i="6"/>
  <c r="C385" i="6"/>
  <c r="D385" i="6"/>
  <c r="E385" i="6"/>
  <c r="Z385" i="9" s="1"/>
  <c r="F385" i="6"/>
  <c r="G385" i="6"/>
  <c r="H385" i="6"/>
  <c r="I385" i="6"/>
  <c r="AD385" i="9" s="1"/>
  <c r="J385" i="6"/>
  <c r="K385" i="6"/>
  <c r="L385" i="6"/>
  <c r="M385" i="6"/>
  <c r="AH385" i="9" s="1"/>
  <c r="N385" i="6"/>
  <c r="O385" i="6"/>
  <c r="P385" i="6"/>
  <c r="Q385" i="6"/>
  <c r="AL385" i="9" s="1"/>
  <c r="R385" i="6"/>
  <c r="S385" i="6"/>
  <c r="A386" i="6"/>
  <c r="B386" i="6"/>
  <c r="W386" i="9" s="1"/>
  <c r="C386" i="6"/>
  <c r="D386" i="6"/>
  <c r="E386" i="6"/>
  <c r="Z386" i="9" s="1"/>
  <c r="F386" i="6"/>
  <c r="AA386" i="9" s="1"/>
  <c r="G386" i="6"/>
  <c r="H386" i="6"/>
  <c r="I386" i="6"/>
  <c r="AD386" i="9" s="1"/>
  <c r="J386" i="6"/>
  <c r="AE386" i="9" s="1"/>
  <c r="K386" i="6"/>
  <c r="L386" i="6"/>
  <c r="M386" i="6"/>
  <c r="AH386" i="9" s="1"/>
  <c r="N386" i="6"/>
  <c r="AI386" i="9" s="1"/>
  <c r="O386" i="6"/>
  <c r="P386" i="6"/>
  <c r="Q386" i="6"/>
  <c r="AL386" i="9" s="1"/>
  <c r="R386" i="6"/>
  <c r="AM386" i="9" s="1"/>
  <c r="S386" i="6"/>
  <c r="A387" i="6"/>
  <c r="B387" i="6"/>
  <c r="W387" i="9" s="1"/>
  <c r="C387" i="6"/>
  <c r="X387" i="9" s="1"/>
  <c r="D387" i="6"/>
  <c r="E387" i="6"/>
  <c r="Z387" i="9" s="1"/>
  <c r="F387" i="6"/>
  <c r="AA387" i="9" s="1"/>
  <c r="G387" i="6"/>
  <c r="AB387" i="9" s="1"/>
  <c r="H387" i="6"/>
  <c r="I387" i="6"/>
  <c r="AD387" i="9" s="1"/>
  <c r="J387" i="6"/>
  <c r="AE387" i="9" s="1"/>
  <c r="K387" i="6"/>
  <c r="AF387" i="9" s="1"/>
  <c r="L387" i="6"/>
  <c r="M387" i="6"/>
  <c r="AH387" i="9" s="1"/>
  <c r="N387" i="6"/>
  <c r="AI387" i="9" s="1"/>
  <c r="O387" i="6"/>
  <c r="AJ387" i="9" s="1"/>
  <c r="P387" i="6"/>
  <c r="Q387" i="6"/>
  <c r="AL387" i="9" s="1"/>
  <c r="R387" i="6"/>
  <c r="AM387" i="9" s="1"/>
  <c r="S387" i="6"/>
  <c r="AN387" i="9" s="1"/>
  <c r="A388" i="6"/>
  <c r="B388" i="6"/>
  <c r="W388" i="9" s="1"/>
  <c r="C388" i="6"/>
  <c r="X388" i="9" s="1"/>
  <c r="D388" i="6"/>
  <c r="Y388" i="9" s="1"/>
  <c r="E388" i="6"/>
  <c r="Z388" i="9" s="1"/>
  <c r="F388" i="6"/>
  <c r="AA388" i="9" s="1"/>
  <c r="G388" i="6"/>
  <c r="AB388" i="9" s="1"/>
  <c r="H388" i="6"/>
  <c r="AC388" i="9" s="1"/>
  <c r="I388" i="6"/>
  <c r="AD388" i="9" s="1"/>
  <c r="J388" i="6"/>
  <c r="AE388" i="9" s="1"/>
  <c r="K388" i="6"/>
  <c r="AF388" i="9" s="1"/>
  <c r="L388" i="6"/>
  <c r="AG388" i="9" s="1"/>
  <c r="M388" i="6"/>
  <c r="AH388" i="9" s="1"/>
  <c r="N388" i="6"/>
  <c r="AI388" i="9" s="1"/>
  <c r="O388" i="6"/>
  <c r="AJ388" i="9" s="1"/>
  <c r="P388" i="6"/>
  <c r="AK388" i="9" s="1"/>
  <c r="Q388" i="6"/>
  <c r="AL388" i="9" s="1"/>
  <c r="R388" i="6"/>
  <c r="AM388" i="9" s="1"/>
  <c r="S388" i="6"/>
  <c r="AN388" i="9" s="1"/>
  <c r="A389" i="6"/>
  <c r="B389" i="6"/>
  <c r="C389" i="6"/>
  <c r="D389" i="6"/>
  <c r="E389" i="6"/>
  <c r="Z389" i="9" s="1"/>
  <c r="F389" i="6"/>
  <c r="G389" i="6"/>
  <c r="H389" i="6"/>
  <c r="I389" i="6"/>
  <c r="AD389" i="9" s="1"/>
  <c r="J389" i="6"/>
  <c r="K389" i="6"/>
  <c r="L389" i="6"/>
  <c r="M389" i="6"/>
  <c r="AH389" i="9" s="1"/>
  <c r="N389" i="6"/>
  <c r="O389" i="6"/>
  <c r="P389" i="6"/>
  <c r="Q389" i="6"/>
  <c r="AL389" i="9" s="1"/>
  <c r="R389" i="6"/>
  <c r="S389" i="6"/>
  <c r="A390" i="6"/>
  <c r="B390" i="6"/>
  <c r="W390" i="9" s="1"/>
  <c r="C390" i="6"/>
  <c r="D390" i="6"/>
  <c r="E390" i="6"/>
  <c r="Z390" i="9" s="1"/>
  <c r="F390" i="6"/>
  <c r="AA390" i="9" s="1"/>
  <c r="G390" i="6"/>
  <c r="H390" i="6"/>
  <c r="I390" i="6"/>
  <c r="AD390" i="9" s="1"/>
  <c r="J390" i="6"/>
  <c r="AE390" i="9" s="1"/>
  <c r="K390" i="6"/>
  <c r="L390" i="6"/>
  <c r="M390" i="6"/>
  <c r="AH390" i="9" s="1"/>
  <c r="N390" i="6"/>
  <c r="AI390" i="9" s="1"/>
  <c r="O390" i="6"/>
  <c r="P390" i="6"/>
  <c r="Q390" i="6"/>
  <c r="AL390" i="9" s="1"/>
  <c r="R390" i="6"/>
  <c r="AM390" i="9" s="1"/>
  <c r="S390" i="6"/>
  <c r="A391" i="6"/>
  <c r="B391" i="6"/>
  <c r="W391" i="9" s="1"/>
  <c r="C391" i="6"/>
  <c r="X391" i="9" s="1"/>
  <c r="D391" i="6"/>
  <c r="E391" i="6"/>
  <c r="Z391" i="9" s="1"/>
  <c r="F391" i="6"/>
  <c r="AA391" i="9" s="1"/>
  <c r="G391" i="6"/>
  <c r="AB391" i="9" s="1"/>
  <c r="H391" i="6"/>
  <c r="I391" i="6"/>
  <c r="AD391" i="9" s="1"/>
  <c r="J391" i="6"/>
  <c r="AE391" i="9" s="1"/>
  <c r="K391" i="6"/>
  <c r="AF391" i="9" s="1"/>
  <c r="L391" i="6"/>
  <c r="M391" i="6"/>
  <c r="AH391" i="9" s="1"/>
  <c r="N391" i="6"/>
  <c r="AI391" i="9" s="1"/>
  <c r="O391" i="6"/>
  <c r="AJ391" i="9" s="1"/>
  <c r="P391" i="6"/>
  <c r="Q391" i="6"/>
  <c r="AL391" i="9" s="1"/>
  <c r="R391" i="6"/>
  <c r="AM391" i="9" s="1"/>
  <c r="S391" i="6"/>
  <c r="AN391" i="9" s="1"/>
  <c r="A392" i="6"/>
  <c r="B392" i="6"/>
  <c r="W392" i="9" s="1"/>
  <c r="C392" i="6"/>
  <c r="X392" i="9" s="1"/>
  <c r="D392" i="6"/>
  <c r="Y392" i="9" s="1"/>
  <c r="E392" i="6"/>
  <c r="Z392" i="9" s="1"/>
  <c r="F392" i="6"/>
  <c r="AA392" i="9" s="1"/>
  <c r="G392" i="6"/>
  <c r="AB392" i="9" s="1"/>
  <c r="H392" i="6"/>
  <c r="AC392" i="9" s="1"/>
  <c r="I392" i="6"/>
  <c r="AD392" i="9" s="1"/>
  <c r="J392" i="6"/>
  <c r="AE392" i="9" s="1"/>
  <c r="K392" i="6"/>
  <c r="AF392" i="9" s="1"/>
  <c r="L392" i="6"/>
  <c r="AG392" i="9" s="1"/>
  <c r="M392" i="6"/>
  <c r="AH392" i="9" s="1"/>
  <c r="N392" i="6"/>
  <c r="AI392" i="9" s="1"/>
  <c r="O392" i="6"/>
  <c r="AJ392" i="9" s="1"/>
  <c r="P392" i="6"/>
  <c r="AK392" i="9" s="1"/>
  <c r="Q392" i="6"/>
  <c r="AL392" i="9" s="1"/>
  <c r="R392" i="6"/>
  <c r="AM392" i="9" s="1"/>
  <c r="S392" i="6"/>
  <c r="AN392" i="9" s="1"/>
  <c r="A393" i="6"/>
  <c r="B393" i="6"/>
  <c r="C393" i="6"/>
  <c r="D393" i="6"/>
  <c r="E393" i="6"/>
  <c r="Z393" i="9" s="1"/>
  <c r="F393" i="6"/>
  <c r="G393" i="6"/>
  <c r="H393" i="6"/>
  <c r="I393" i="6"/>
  <c r="AD393" i="9" s="1"/>
  <c r="J393" i="6"/>
  <c r="K393" i="6"/>
  <c r="L393" i="6"/>
  <c r="M393" i="6"/>
  <c r="AH393" i="9" s="1"/>
  <c r="N393" i="6"/>
  <c r="O393" i="6"/>
  <c r="P393" i="6"/>
  <c r="Q393" i="6"/>
  <c r="AL393" i="9" s="1"/>
  <c r="R393" i="6"/>
  <c r="S393" i="6"/>
  <c r="A394" i="6"/>
  <c r="B394" i="6"/>
  <c r="W394" i="9" s="1"/>
  <c r="C394" i="6"/>
  <c r="D394" i="6"/>
  <c r="E394" i="6"/>
  <c r="Z394" i="9" s="1"/>
  <c r="F394" i="6"/>
  <c r="AA394" i="9" s="1"/>
  <c r="G394" i="6"/>
  <c r="H394" i="6"/>
  <c r="I394" i="6"/>
  <c r="AD394" i="9" s="1"/>
  <c r="J394" i="6"/>
  <c r="AE394" i="9" s="1"/>
  <c r="K394" i="6"/>
  <c r="L394" i="6"/>
  <c r="M394" i="6"/>
  <c r="AH394" i="9" s="1"/>
  <c r="N394" i="6"/>
  <c r="AI394" i="9" s="1"/>
  <c r="O394" i="6"/>
  <c r="P394" i="6"/>
  <c r="Q394" i="6"/>
  <c r="AL394" i="9" s="1"/>
  <c r="R394" i="6"/>
  <c r="AM394" i="9" s="1"/>
  <c r="S394" i="6"/>
  <c r="A395" i="6"/>
  <c r="B395" i="6"/>
  <c r="W395" i="9" s="1"/>
  <c r="C395" i="6"/>
  <c r="X395" i="9" s="1"/>
  <c r="D395" i="6"/>
  <c r="E395" i="6"/>
  <c r="Z395" i="9" s="1"/>
  <c r="F395" i="6"/>
  <c r="AA395" i="9" s="1"/>
  <c r="G395" i="6"/>
  <c r="AB395" i="9" s="1"/>
  <c r="H395" i="6"/>
  <c r="I395" i="6"/>
  <c r="AD395" i="9" s="1"/>
  <c r="J395" i="6"/>
  <c r="AE395" i="9" s="1"/>
  <c r="K395" i="6"/>
  <c r="AF395" i="9" s="1"/>
  <c r="L395" i="6"/>
  <c r="M395" i="6"/>
  <c r="AH395" i="9" s="1"/>
  <c r="N395" i="6"/>
  <c r="AI395" i="9" s="1"/>
  <c r="O395" i="6"/>
  <c r="AJ395" i="9" s="1"/>
  <c r="P395" i="6"/>
  <c r="Q395" i="6"/>
  <c r="AL395" i="9" s="1"/>
  <c r="R395" i="6"/>
  <c r="AM395" i="9" s="1"/>
  <c r="S395" i="6"/>
  <c r="AN395" i="9" s="1"/>
  <c r="A396" i="6"/>
  <c r="B396" i="6"/>
  <c r="W396" i="9" s="1"/>
  <c r="C396" i="6"/>
  <c r="X396" i="9" s="1"/>
  <c r="D396" i="6"/>
  <c r="Y396" i="9" s="1"/>
  <c r="E396" i="6"/>
  <c r="Z396" i="9" s="1"/>
  <c r="F396" i="6"/>
  <c r="AA396" i="9" s="1"/>
  <c r="G396" i="6"/>
  <c r="AB396" i="9" s="1"/>
  <c r="H396" i="6"/>
  <c r="AC396" i="9" s="1"/>
  <c r="I396" i="6"/>
  <c r="AD396" i="9" s="1"/>
  <c r="J396" i="6"/>
  <c r="AE396" i="9" s="1"/>
  <c r="K396" i="6"/>
  <c r="AF396" i="9" s="1"/>
  <c r="L396" i="6"/>
  <c r="AG396" i="9" s="1"/>
  <c r="M396" i="6"/>
  <c r="AH396" i="9" s="1"/>
  <c r="N396" i="6"/>
  <c r="AI396" i="9" s="1"/>
  <c r="O396" i="6"/>
  <c r="AJ396" i="9" s="1"/>
  <c r="P396" i="6"/>
  <c r="AK396" i="9" s="1"/>
  <c r="Q396" i="6"/>
  <c r="AL396" i="9" s="1"/>
  <c r="R396" i="6"/>
  <c r="AM396" i="9" s="1"/>
  <c r="S396" i="6"/>
  <c r="AN396" i="9" s="1"/>
  <c r="A397" i="6"/>
  <c r="B397" i="6"/>
  <c r="C397" i="6"/>
  <c r="D397" i="6"/>
  <c r="E397" i="6"/>
  <c r="Z397" i="9" s="1"/>
  <c r="F397" i="6"/>
  <c r="G397" i="6"/>
  <c r="H397" i="6"/>
  <c r="I397" i="6"/>
  <c r="AD397" i="9" s="1"/>
  <c r="J397" i="6"/>
  <c r="K397" i="6"/>
  <c r="L397" i="6"/>
  <c r="M397" i="6"/>
  <c r="AH397" i="9" s="1"/>
  <c r="N397" i="6"/>
  <c r="O397" i="6"/>
  <c r="P397" i="6"/>
  <c r="Q397" i="6"/>
  <c r="AL397" i="9" s="1"/>
  <c r="R397" i="6"/>
  <c r="S397" i="6"/>
  <c r="A398" i="6"/>
  <c r="B398" i="6"/>
  <c r="W398" i="9" s="1"/>
  <c r="C398" i="6"/>
  <c r="D398" i="6"/>
  <c r="E398" i="6"/>
  <c r="Z398" i="9" s="1"/>
  <c r="F398" i="6"/>
  <c r="AA398" i="9" s="1"/>
  <c r="G398" i="6"/>
  <c r="H398" i="6"/>
  <c r="I398" i="6"/>
  <c r="AD398" i="9" s="1"/>
  <c r="J398" i="6"/>
  <c r="AE398" i="9" s="1"/>
  <c r="K398" i="6"/>
  <c r="L398" i="6"/>
  <c r="M398" i="6"/>
  <c r="AH398" i="9" s="1"/>
  <c r="N398" i="6"/>
  <c r="AI398" i="9" s="1"/>
  <c r="O398" i="6"/>
  <c r="P398" i="6"/>
  <c r="Q398" i="6"/>
  <c r="AL398" i="9" s="1"/>
  <c r="R398" i="6"/>
  <c r="AM398" i="9" s="1"/>
  <c r="S398" i="6"/>
  <c r="A399" i="6"/>
  <c r="B399" i="6"/>
  <c r="W399" i="9" s="1"/>
  <c r="C399" i="6"/>
  <c r="X399" i="9" s="1"/>
  <c r="D399" i="6"/>
  <c r="E399" i="6"/>
  <c r="Z399" i="9" s="1"/>
  <c r="F399" i="6"/>
  <c r="AA399" i="9" s="1"/>
  <c r="G399" i="6"/>
  <c r="AB399" i="9" s="1"/>
  <c r="H399" i="6"/>
  <c r="I399" i="6"/>
  <c r="AD399" i="9" s="1"/>
  <c r="J399" i="6"/>
  <c r="AE399" i="9" s="1"/>
  <c r="K399" i="6"/>
  <c r="AF399" i="9" s="1"/>
  <c r="L399" i="6"/>
  <c r="M399" i="6"/>
  <c r="AH399" i="9" s="1"/>
  <c r="N399" i="6"/>
  <c r="AI399" i="9" s="1"/>
  <c r="O399" i="6"/>
  <c r="AJ399" i="9" s="1"/>
  <c r="P399" i="6"/>
  <c r="Q399" i="6"/>
  <c r="AL399" i="9" s="1"/>
  <c r="R399" i="6"/>
  <c r="AM399" i="9" s="1"/>
  <c r="S399" i="6"/>
  <c r="AN399" i="9" s="1"/>
  <c r="A400" i="6"/>
  <c r="B400" i="6"/>
  <c r="W400" i="9" s="1"/>
  <c r="C400" i="6"/>
  <c r="X400" i="9" s="1"/>
  <c r="D400" i="6"/>
  <c r="Y400" i="9" s="1"/>
  <c r="E400" i="6"/>
  <c r="Z400" i="9" s="1"/>
  <c r="F400" i="6"/>
  <c r="AA400" i="9" s="1"/>
  <c r="G400" i="6"/>
  <c r="AB400" i="9" s="1"/>
  <c r="H400" i="6"/>
  <c r="AC400" i="9" s="1"/>
  <c r="I400" i="6"/>
  <c r="AD400" i="9" s="1"/>
  <c r="J400" i="6"/>
  <c r="AE400" i="9" s="1"/>
  <c r="K400" i="6"/>
  <c r="AF400" i="9" s="1"/>
  <c r="L400" i="6"/>
  <c r="AG400" i="9" s="1"/>
  <c r="M400" i="6"/>
  <c r="AH400" i="9" s="1"/>
  <c r="N400" i="6"/>
  <c r="AI400" i="9" s="1"/>
  <c r="O400" i="6"/>
  <c r="AJ400" i="9" s="1"/>
  <c r="P400" i="6"/>
  <c r="AK400" i="9" s="1"/>
  <c r="Q400" i="6"/>
  <c r="AL400" i="9" s="1"/>
  <c r="R400" i="6"/>
  <c r="AM400" i="9" s="1"/>
  <c r="S400" i="6"/>
  <c r="AN400" i="9" s="1"/>
  <c r="A401" i="6"/>
  <c r="B401" i="6"/>
  <c r="C401" i="6"/>
  <c r="D401" i="6"/>
  <c r="E401" i="6"/>
  <c r="Z401" i="9" s="1"/>
  <c r="F401" i="6"/>
  <c r="G401" i="6"/>
  <c r="H401" i="6"/>
  <c r="I401" i="6"/>
  <c r="AD401" i="9" s="1"/>
  <c r="J401" i="6"/>
  <c r="K401" i="6"/>
  <c r="L401" i="6"/>
  <c r="M401" i="6"/>
  <c r="AH401" i="9" s="1"/>
  <c r="N401" i="6"/>
  <c r="O401" i="6"/>
  <c r="P401" i="6"/>
  <c r="Q401" i="6"/>
  <c r="AL401" i="9" s="1"/>
  <c r="R401" i="6"/>
  <c r="S401" i="6"/>
  <c r="A402" i="6"/>
  <c r="B402" i="6"/>
  <c r="W402" i="9" s="1"/>
  <c r="C402" i="6"/>
  <c r="D402" i="6"/>
  <c r="E402" i="6"/>
  <c r="Z402" i="9" s="1"/>
  <c r="F402" i="6"/>
  <c r="AA402" i="9" s="1"/>
  <c r="G402" i="6"/>
  <c r="H402" i="6"/>
  <c r="I402" i="6"/>
  <c r="AD402" i="9" s="1"/>
  <c r="J402" i="6"/>
  <c r="AE402" i="9" s="1"/>
  <c r="K402" i="6"/>
  <c r="L402" i="6"/>
  <c r="M402" i="6"/>
  <c r="AH402" i="9" s="1"/>
  <c r="N402" i="6"/>
  <c r="AI402" i="9" s="1"/>
  <c r="O402" i="6"/>
  <c r="P402" i="6"/>
  <c r="Q402" i="6"/>
  <c r="AL402" i="9" s="1"/>
  <c r="R402" i="6"/>
  <c r="AM402" i="9" s="1"/>
  <c r="S402" i="6"/>
  <c r="A403" i="6"/>
  <c r="B403" i="6"/>
  <c r="W403" i="9" s="1"/>
  <c r="C403" i="6"/>
  <c r="X403" i="9" s="1"/>
  <c r="D403" i="6"/>
  <c r="E403" i="6"/>
  <c r="Z403" i="9" s="1"/>
  <c r="F403" i="6"/>
  <c r="AA403" i="9" s="1"/>
  <c r="G403" i="6"/>
  <c r="AB403" i="9" s="1"/>
  <c r="H403" i="6"/>
  <c r="I403" i="6"/>
  <c r="AD403" i="9" s="1"/>
  <c r="J403" i="6"/>
  <c r="AE403" i="9" s="1"/>
  <c r="K403" i="6"/>
  <c r="AF403" i="9" s="1"/>
  <c r="L403" i="6"/>
  <c r="M403" i="6"/>
  <c r="AH403" i="9" s="1"/>
  <c r="N403" i="6"/>
  <c r="AI403" i="9" s="1"/>
  <c r="O403" i="6"/>
  <c r="AJ403" i="9" s="1"/>
  <c r="P403" i="6"/>
  <c r="Q403" i="6"/>
  <c r="AL403" i="9" s="1"/>
  <c r="R403" i="6"/>
  <c r="AM403" i="9" s="1"/>
  <c r="S403" i="6"/>
  <c r="AN403" i="9" s="1"/>
  <c r="A404" i="6"/>
  <c r="B404" i="6"/>
  <c r="W404" i="9" s="1"/>
  <c r="C404" i="6"/>
  <c r="X404" i="9" s="1"/>
  <c r="D404" i="6"/>
  <c r="Y404" i="9" s="1"/>
  <c r="E404" i="6"/>
  <c r="Z404" i="9" s="1"/>
  <c r="F404" i="6"/>
  <c r="AA404" i="9" s="1"/>
  <c r="G404" i="6"/>
  <c r="AB404" i="9" s="1"/>
  <c r="H404" i="6"/>
  <c r="AC404" i="9" s="1"/>
  <c r="I404" i="6"/>
  <c r="AD404" i="9" s="1"/>
  <c r="J404" i="6"/>
  <c r="AE404" i="9" s="1"/>
  <c r="K404" i="6"/>
  <c r="AF404" i="9" s="1"/>
  <c r="L404" i="6"/>
  <c r="AG404" i="9" s="1"/>
  <c r="M404" i="6"/>
  <c r="AH404" i="9" s="1"/>
  <c r="N404" i="6"/>
  <c r="AI404" i="9" s="1"/>
  <c r="O404" i="6"/>
  <c r="AJ404" i="9" s="1"/>
  <c r="P404" i="6"/>
  <c r="AK404" i="9" s="1"/>
  <c r="Q404" i="6"/>
  <c r="AL404" i="9" s="1"/>
  <c r="R404" i="6"/>
  <c r="AM404" i="9" s="1"/>
  <c r="S404" i="6"/>
  <c r="AN404" i="9" s="1"/>
  <c r="A405" i="6"/>
  <c r="B405" i="6"/>
  <c r="C405" i="6"/>
  <c r="D405" i="6"/>
  <c r="E405" i="6"/>
  <c r="Z405" i="9" s="1"/>
  <c r="F405" i="6"/>
  <c r="G405" i="6"/>
  <c r="H405" i="6"/>
  <c r="I405" i="6"/>
  <c r="AD405" i="9" s="1"/>
  <c r="J405" i="6"/>
  <c r="K405" i="6"/>
  <c r="L405" i="6"/>
  <c r="M405" i="6"/>
  <c r="AH405" i="9" s="1"/>
  <c r="N405" i="6"/>
  <c r="O405" i="6"/>
  <c r="P405" i="6"/>
  <c r="Q405" i="6"/>
  <c r="AL405" i="9" s="1"/>
  <c r="R405" i="6"/>
  <c r="S405" i="6"/>
  <c r="A406" i="6"/>
  <c r="B406" i="6"/>
  <c r="W406" i="9" s="1"/>
  <c r="C406" i="6"/>
  <c r="D406" i="6"/>
  <c r="E406" i="6"/>
  <c r="Z406" i="9" s="1"/>
  <c r="F406" i="6"/>
  <c r="AA406" i="9" s="1"/>
  <c r="G406" i="6"/>
  <c r="H406" i="6"/>
  <c r="I406" i="6"/>
  <c r="AD406" i="9" s="1"/>
  <c r="J406" i="6"/>
  <c r="AE406" i="9" s="1"/>
  <c r="K406" i="6"/>
  <c r="L406" i="6"/>
  <c r="M406" i="6"/>
  <c r="AH406" i="9" s="1"/>
  <c r="N406" i="6"/>
  <c r="AI406" i="9" s="1"/>
  <c r="O406" i="6"/>
  <c r="P406" i="6"/>
  <c r="Q406" i="6"/>
  <c r="AL406" i="9" s="1"/>
  <c r="R406" i="6"/>
  <c r="AM406" i="9" s="1"/>
  <c r="S406" i="6"/>
  <c r="A407" i="6"/>
  <c r="B407" i="6"/>
  <c r="W407" i="9" s="1"/>
  <c r="C407" i="6"/>
  <c r="X407" i="9" s="1"/>
  <c r="D407" i="6"/>
  <c r="E407" i="6"/>
  <c r="Z407" i="9" s="1"/>
  <c r="F407" i="6"/>
  <c r="AA407" i="9" s="1"/>
  <c r="G407" i="6"/>
  <c r="AB407" i="9" s="1"/>
  <c r="H407" i="6"/>
  <c r="I407" i="6"/>
  <c r="AD407" i="9" s="1"/>
  <c r="J407" i="6"/>
  <c r="AE407" i="9" s="1"/>
  <c r="K407" i="6"/>
  <c r="AF407" i="9" s="1"/>
  <c r="L407" i="6"/>
  <c r="M407" i="6"/>
  <c r="AH407" i="9" s="1"/>
  <c r="N407" i="6"/>
  <c r="AI407" i="9" s="1"/>
  <c r="O407" i="6"/>
  <c r="AJ407" i="9" s="1"/>
  <c r="P407" i="6"/>
  <c r="Q407" i="6"/>
  <c r="AL407" i="9" s="1"/>
  <c r="R407" i="6"/>
  <c r="AM407" i="9" s="1"/>
  <c r="S407" i="6"/>
  <c r="AN407" i="9" s="1"/>
  <c r="A408" i="6"/>
  <c r="B408" i="6"/>
  <c r="W408" i="9" s="1"/>
  <c r="C408" i="6"/>
  <c r="X408" i="9" s="1"/>
  <c r="D408" i="6"/>
  <c r="Y408" i="9" s="1"/>
  <c r="E408" i="6"/>
  <c r="Z408" i="9" s="1"/>
  <c r="F408" i="6"/>
  <c r="AA408" i="9" s="1"/>
  <c r="G408" i="6"/>
  <c r="AB408" i="9" s="1"/>
  <c r="H408" i="6"/>
  <c r="AC408" i="9" s="1"/>
  <c r="I408" i="6"/>
  <c r="AD408" i="9" s="1"/>
  <c r="J408" i="6"/>
  <c r="AE408" i="9" s="1"/>
  <c r="K408" i="6"/>
  <c r="AF408" i="9" s="1"/>
  <c r="L408" i="6"/>
  <c r="AG408" i="9" s="1"/>
  <c r="M408" i="6"/>
  <c r="AH408" i="9" s="1"/>
  <c r="N408" i="6"/>
  <c r="AI408" i="9" s="1"/>
  <c r="O408" i="6"/>
  <c r="AJ408" i="9" s="1"/>
  <c r="P408" i="6"/>
  <c r="AK408" i="9" s="1"/>
  <c r="Q408" i="6"/>
  <c r="AL408" i="9" s="1"/>
  <c r="R408" i="6"/>
  <c r="AM408" i="9" s="1"/>
  <c r="S408" i="6"/>
  <c r="AN408" i="9" s="1"/>
  <c r="A409" i="6"/>
  <c r="B409" i="6"/>
  <c r="C409" i="6"/>
  <c r="D409" i="6"/>
  <c r="E409" i="6"/>
  <c r="Z409" i="9" s="1"/>
  <c r="F409" i="6"/>
  <c r="G409" i="6"/>
  <c r="H409" i="6"/>
  <c r="I409" i="6"/>
  <c r="AD409" i="9" s="1"/>
  <c r="J409" i="6"/>
  <c r="K409" i="6"/>
  <c r="L409" i="6"/>
  <c r="M409" i="6"/>
  <c r="AH409" i="9" s="1"/>
  <c r="N409" i="6"/>
  <c r="O409" i="6"/>
  <c r="P409" i="6"/>
  <c r="Q409" i="6"/>
  <c r="AL409" i="9" s="1"/>
  <c r="R409" i="6"/>
  <c r="S409" i="6"/>
  <c r="A410" i="6"/>
  <c r="B410" i="6"/>
  <c r="W410" i="9" s="1"/>
  <c r="C410" i="6"/>
  <c r="D410" i="6"/>
  <c r="E410" i="6"/>
  <c r="Z410" i="9" s="1"/>
  <c r="F410" i="6"/>
  <c r="AA410" i="9" s="1"/>
  <c r="G410" i="6"/>
  <c r="H410" i="6"/>
  <c r="I410" i="6"/>
  <c r="AD410" i="9" s="1"/>
  <c r="J410" i="6"/>
  <c r="AE410" i="9" s="1"/>
  <c r="K410" i="6"/>
  <c r="L410" i="6"/>
  <c r="M410" i="6"/>
  <c r="AH410" i="9" s="1"/>
  <c r="N410" i="6"/>
  <c r="AI410" i="9" s="1"/>
  <c r="O410" i="6"/>
  <c r="P410" i="6"/>
  <c r="Q410" i="6"/>
  <c r="AL410" i="9" s="1"/>
  <c r="R410" i="6"/>
  <c r="AM410" i="9" s="1"/>
  <c r="S410" i="6"/>
  <c r="A411" i="6"/>
  <c r="B411" i="6"/>
  <c r="W411" i="9" s="1"/>
  <c r="C411" i="6"/>
  <c r="X411" i="9" s="1"/>
  <c r="D411" i="6"/>
  <c r="E411" i="6"/>
  <c r="Z411" i="9" s="1"/>
  <c r="F411" i="6"/>
  <c r="AA411" i="9" s="1"/>
  <c r="G411" i="6"/>
  <c r="AB411" i="9" s="1"/>
  <c r="H411" i="6"/>
  <c r="I411" i="6"/>
  <c r="AD411" i="9" s="1"/>
  <c r="J411" i="6"/>
  <c r="AE411" i="9" s="1"/>
  <c r="K411" i="6"/>
  <c r="AF411" i="9" s="1"/>
  <c r="L411" i="6"/>
  <c r="M411" i="6"/>
  <c r="AH411" i="9" s="1"/>
  <c r="N411" i="6"/>
  <c r="AI411" i="9" s="1"/>
  <c r="O411" i="6"/>
  <c r="AJ411" i="9" s="1"/>
  <c r="P411" i="6"/>
  <c r="Q411" i="6"/>
  <c r="AL411" i="9" s="1"/>
  <c r="R411" i="6"/>
  <c r="AM411" i="9" s="1"/>
  <c r="S411" i="6"/>
  <c r="AN411" i="9" s="1"/>
  <c r="A412" i="6"/>
  <c r="B412" i="6"/>
  <c r="W412" i="9" s="1"/>
  <c r="C412" i="6"/>
  <c r="X412" i="9" s="1"/>
  <c r="D412" i="6"/>
  <c r="Y412" i="9" s="1"/>
  <c r="E412" i="6"/>
  <c r="Z412" i="9" s="1"/>
  <c r="F412" i="6"/>
  <c r="AA412" i="9" s="1"/>
  <c r="G412" i="6"/>
  <c r="AB412" i="9" s="1"/>
  <c r="H412" i="6"/>
  <c r="AC412" i="9" s="1"/>
  <c r="I412" i="6"/>
  <c r="AD412" i="9" s="1"/>
  <c r="J412" i="6"/>
  <c r="AE412" i="9" s="1"/>
  <c r="K412" i="6"/>
  <c r="AF412" i="9" s="1"/>
  <c r="L412" i="6"/>
  <c r="AG412" i="9" s="1"/>
  <c r="M412" i="6"/>
  <c r="AH412" i="9" s="1"/>
  <c r="N412" i="6"/>
  <c r="AI412" i="9" s="1"/>
  <c r="O412" i="6"/>
  <c r="AJ412" i="9" s="1"/>
  <c r="P412" i="6"/>
  <c r="AK412" i="9" s="1"/>
  <c r="Q412" i="6"/>
  <c r="AL412" i="9" s="1"/>
  <c r="R412" i="6"/>
  <c r="AM412" i="9" s="1"/>
  <c r="S412" i="6"/>
  <c r="AN412" i="9" s="1"/>
  <c r="A413" i="6"/>
  <c r="B413" i="6"/>
  <c r="C413" i="6"/>
  <c r="D413" i="6"/>
  <c r="E413" i="6"/>
  <c r="Z413" i="9" s="1"/>
  <c r="F413" i="6"/>
  <c r="G413" i="6"/>
  <c r="H413" i="6"/>
  <c r="I413" i="6"/>
  <c r="AD413" i="9" s="1"/>
  <c r="J413" i="6"/>
  <c r="K413" i="6"/>
  <c r="L413" i="6"/>
  <c r="M413" i="6"/>
  <c r="AH413" i="9" s="1"/>
  <c r="N413" i="6"/>
  <c r="O413" i="6"/>
  <c r="P413" i="6"/>
  <c r="Q413" i="6"/>
  <c r="AL413" i="9" s="1"/>
  <c r="R413" i="6"/>
  <c r="S413" i="6"/>
  <c r="A414" i="6"/>
  <c r="B414" i="6"/>
  <c r="W414" i="9" s="1"/>
  <c r="C414" i="6"/>
  <c r="D414" i="6"/>
  <c r="E414" i="6"/>
  <c r="Z414" i="9" s="1"/>
  <c r="F414" i="6"/>
  <c r="AA414" i="9" s="1"/>
  <c r="G414" i="6"/>
  <c r="H414" i="6"/>
  <c r="I414" i="6"/>
  <c r="AD414" i="9" s="1"/>
  <c r="J414" i="6"/>
  <c r="AE414" i="9" s="1"/>
  <c r="K414" i="6"/>
  <c r="L414" i="6"/>
  <c r="M414" i="6"/>
  <c r="AH414" i="9" s="1"/>
  <c r="N414" i="6"/>
  <c r="AI414" i="9" s="1"/>
  <c r="O414" i="6"/>
  <c r="P414" i="6"/>
  <c r="Q414" i="6"/>
  <c r="AL414" i="9" s="1"/>
  <c r="R414" i="6"/>
  <c r="AM414" i="9" s="1"/>
  <c r="S414" i="6"/>
  <c r="A415" i="6"/>
  <c r="B415" i="6"/>
  <c r="W415" i="9" s="1"/>
  <c r="C415" i="6"/>
  <c r="X415" i="9" s="1"/>
  <c r="D415" i="6"/>
  <c r="E415" i="6"/>
  <c r="Z415" i="9" s="1"/>
  <c r="F415" i="6"/>
  <c r="AA415" i="9" s="1"/>
  <c r="G415" i="6"/>
  <c r="AB415" i="9" s="1"/>
  <c r="H415" i="6"/>
  <c r="I415" i="6"/>
  <c r="AD415" i="9" s="1"/>
  <c r="J415" i="6"/>
  <c r="AE415" i="9" s="1"/>
  <c r="K415" i="6"/>
  <c r="AF415" i="9" s="1"/>
  <c r="L415" i="6"/>
  <c r="M415" i="6"/>
  <c r="AH415" i="9" s="1"/>
  <c r="N415" i="6"/>
  <c r="AI415" i="9" s="1"/>
  <c r="O415" i="6"/>
  <c r="AJ415" i="9" s="1"/>
  <c r="P415" i="6"/>
  <c r="Q415" i="6"/>
  <c r="AL415" i="9" s="1"/>
  <c r="R415" i="6"/>
  <c r="AM415" i="9" s="1"/>
  <c r="S415" i="6"/>
  <c r="AN415" i="9" s="1"/>
  <c r="A416" i="6"/>
  <c r="B416" i="6"/>
  <c r="W416" i="9" s="1"/>
  <c r="C416" i="6"/>
  <c r="X416" i="9" s="1"/>
  <c r="D416" i="6"/>
  <c r="Y416" i="9" s="1"/>
  <c r="E416" i="6"/>
  <c r="Z416" i="9" s="1"/>
  <c r="F416" i="6"/>
  <c r="AA416" i="9" s="1"/>
  <c r="G416" i="6"/>
  <c r="AB416" i="9" s="1"/>
  <c r="H416" i="6"/>
  <c r="AC416" i="9" s="1"/>
  <c r="I416" i="6"/>
  <c r="AD416" i="9" s="1"/>
  <c r="J416" i="6"/>
  <c r="AE416" i="9" s="1"/>
  <c r="K416" i="6"/>
  <c r="AF416" i="9" s="1"/>
  <c r="L416" i="6"/>
  <c r="AG416" i="9" s="1"/>
  <c r="M416" i="6"/>
  <c r="AH416" i="9" s="1"/>
  <c r="N416" i="6"/>
  <c r="AI416" i="9" s="1"/>
  <c r="O416" i="6"/>
  <c r="AJ416" i="9" s="1"/>
  <c r="P416" i="6"/>
  <c r="AK416" i="9" s="1"/>
  <c r="Q416" i="6"/>
  <c r="AL416" i="9" s="1"/>
  <c r="R416" i="6"/>
  <c r="AM416" i="9" s="1"/>
  <c r="S416" i="6"/>
  <c r="AN416" i="9" s="1"/>
  <c r="A417" i="6"/>
  <c r="B417" i="6"/>
  <c r="C417" i="6"/>
  <c r="D417" i="6"/>
  <c r="E417" i="6"/>
  <c r="Z417" i="9" s="1"/>
  <c r="F417" i="6"/>
  <c r="G417" i="6"/>
  <c r="H417" i="6"/>
  <c r="I417" i="6"/>
  <c r="AD417" i="9" s="1"/>
  <c r="J417" i="6"/>
  <c r="K417" i="6"/>
  <c r="L417" i="6"/>
  <c r="M417" i="6"/>
  <c r="AH417" i="9" s="1"/>
  <c r="N417" i="6"/>
  <c r="O417" i="6"/>
  <c r="P417" i="6"/>
  <c r="Q417" i="6"/>
  <c r="AL417" i="9" s="1"/>
  <c r="R417" i="6"/>
  <c r="S417" i="6"/>
  <c r="A418" i="6"/>
  <c r="B418" i="6"/>
  <c r="W418" i="9" s="1"/>
  <c r="C418" i="6"/>
  <c r="D418" i="6"/>
  <c r="E418" i="6"/>
  <c r="Z418" i="9" s="1"/>
  <c r="F418" i="6"/>
  <c r="AA418" i="9" s="1"/>
  <c r="G418" i="6"/>
  <c r="H418" i="6"/>
  <c r="I418" i="6"/>
  <c r="AD418" i="9" s="1"/>
  <c r="J418" i="6"/>
  <c r="AE418" i="9" s="1"/>
  <c r="K418" i="6"/>
  <c r="L418" i="6"/>
  <c r="M418" i="6"/>
  <c r="AH418" i="9" s="1"/>
  <c r="N418" i="6"/>
  <c r="AI418" i="9" s="1"/>
  <c r="O418" i="6"/>
  <c r="P418" i="6"/>
  <c r="Q418" i="6"/>
  <c r="AL418" i="9" s="1"/>
  <c r="R418" i="6"/>
  <c r="AM418" i="9" s="1"/>
  <c r="S418" i="6"/>
  <c r="AC417" i="9" l="1"/>
  <c r="AG413" i="9"/>
  <c r="Y413" i="9"/>
  <c r="AC409" i="9"/>
  <c r="AK405" i="9"/>
  <c r="Y405" i="9"/>
  <c r="AG401" i="9"/>
  <c r="AC397" i="9"/>
  <c r="AC393" i="9"/>
  <c r="AK389" i="9"/>
  <c r="AG389" i="9"/>
  <c r="AC389" i="9"/>
  <c r="Y389" i="9"/>
  <c r="AK385" i="9"/>
  <c r="AG385" i="9"/>
  <c r="AC385" i="9"/>
  <c r="Y385" i="9"/>
  <c r="AK381" i="9"/>
  <c r="AG381" i="9"/>
  <c r="AC381" i="9"/>
  <c r="Y381" i="9"/>
  <c r="AK377" i="9"/>
  <c r="AG377" i="9"/>
  <c r="AC377" i="9"/>
  <c r="Y377" i="9"/>
  <c r="AK373" i="9"/>
  <c r="AG373" i="9"/>
  <c r="AC373" i="9"/>
  <c r="Y373" i="9"/>
  <c r="AK369" i="9"/>
  <c r="AG369" i="9"/>
  <c r="AC369" i="9"/>
  <c r="Y369" i="9"/>
  <c r="AK365" i="9"/>
  <c r="AG365" i="9"/>
  <c r="AC365" i="9"/>
  <c r="Y365" i="9"/>
  <c r="AK361" i="9"/>
  <c r="AG361" i="9"/>
  <c r="AC361" i="9"/>
  <c r="Y361" i="9"/>
  <c r="AK357" i="9"/>
  <c r="AG357" i="9"/>
  <c r="AC357" i="9"/>
  <c r="Y357" i="9"/>
  <c r="AK353" i="9"/>
  <c r="AG353" i="9"/>
  <c r="AC353" i="9"/>
  <c r="Y353" i="9"/>
  <c r="AK349" i="9"/>
  <c r="AG349" i="9"/>
  <c r="AC349" i="9"/>
  <c r="Y349" i="9"/>
  <c r="AK345" i="9"/>
  <c r="AG345" i="9"/>
  <c r="AC345" i="9"/>
  <c r="Y345" i="9"/>
  <c r="AK341" i="9"/>
  <c r="AG341" i="9"/>
  <c r="AC341" i="9"/>
  <c r="Y341" i="9"/>
  <c r="AK337" i="9"/>
  <c r="AG337" i="9"/>
  <c r="AC337" i="9"/>
  <c r="Y337" i="9"/>
  <c r="AK333" i="9"/>
  <c r="AG333" i="9"/>
  <c r="AC333" i="9"/>
  <c r="Y333" i="9"/>
  <c r="AK329" i="9"/>
  <c r="AG329" i="9"/>
  <c r="AC329" i="9"/>
  <c r="Y329" i="9"/>
  <c r="AK325" i="9"/>
  <c r="AG325" i="9"/>
  <c r="AC325" i="9"/>
  <c r="Y325" i="9"/>
  <c r="AK321" i="9"/>
  <c r="AG321" i="9"/>
  <c r="AC321" i="9"/>
  <c r="Y321" i="9"/>
  <c r="AK317" i="9"/>
  <c r="AG317" i="9"/>
  <c r="AC317" i="9"/>
  <c r="Y317" i="9"/>
  <c r="AK313" i="9"/>
  <c r="AG313" i="9"/>
  <c r="AC313" i="9"/>
  <c r="Y313" i="9"/>
  <c r="AK309" i="9"/>
  <c r="AG309" i="9"/>
  <c r="AC309" i="9"/>
  <c r="Y309" i="9"/>
  <c r="AK305" i="9"/>
  <c r="AG305" i="9"/>
  <c r="AC305" i="9"/>
  <c r="Y305" i="9"/>
  <c r="AK301" i="9"/>
  <c r="AG301" i="9"/>
  <c r="AC301" i="9"/>
  <c r="Y301" i="9"/>
  <c r="AK297" i="9"/>
  <c r="AG297" i="9"/>
  <c r="AC297" i="9"/>
  <c r="Y297" i="9"/>
  <c r="Z294" i="9"/>
  <c r="C11" i="8"/>
  <c r="C16" i="8"/>
  <c r="AK293" i="9"/>
  <c r="AG293" i="9"/>
  <c r="AC293" i="9"/>
  <c r="Y293" i="9"/>
  <c r="AK289" i="9"/>
  <c r="AG289" i="9"/>
  <c r="AC289" i="9"/>
  <c r="Y289" i="9"/>
  <c r="AK285" i="9"/>
  <c r="AG285" i="9"/>
  <c r="AC285" i="9"/>
  <c r="Y285" i="9"/>
  <c r="AK281" i="9"/>
  <c r="AG281" i="9"/>
  <c r="AC281" i="9"/>
  <c r="Y281" i="9"/>
  <c r="AK277" i="9"/>
  <c r="AG277" i="9"/>
  <c r="AC277" i="9"/>
  <c r="Y277" i="9"/>
  <c r="AK273" i="9"/>
  <c r="AG273" i="9"/>
  <c r="AC273" i="9"/>
  <c r="Y273" i="9"/>
  <c r="AK269" i="9"/>
  <c r="AG269" i="9"/>
  <c r="AC269" i="9"/>
  <c r="Y269" i="9"/>
  <c r="AK265" i="9"/>
  <c r="AG265" i="9"/>
  <c r="AC265" i="9"/>
  <c r="Y265" i="9"/>
  <c r="AK261" i="9"/>
  <c r="AG261" i="9"/>
  <c r="AC261" i="9"/>
  <c r="Y261" i="9"/>
  <c r="AK257" i="9"/>
  <c r="AG257" i="9"/>
  <c r="AC257" i="9"/>
  <c r="Y257" i="9"/>
  <c r="AK253" i="9"/>
  <c r="AG253" i="9"/>
  <c r="AC253" i="9"/>
  <c r="Y253" i="9"/>
  <c r="AK249" i="9"/>
  <c r="AG249" i="9"/>
  <c r="AC249" i="9"/>
  <c r="Y249" i="9"/>
  <c r="AK245" i="9"/>
  <c r="AG245" i="9"/>
  <c r="AC245" i="9"/>
  <c r="Y245" i="9"/>
  <c r="AK241" i="9"/>
  <c r="AG241" i="9"/>
  <c r="AC241" i="9"/>
  <c r="Y241" i="9"/>
  <c r="AK237" i="9"/>
  <c r="AG237" i="9"/>
  <c r="AC237" i="9"/>
  <c r="Y237" i="9"/>
  <c r="AK233" i="9"/>
  <c r="AG233" i="9"/>
  <c r="AC233" i="9"/>
  <c r="Y233" i="9"/>
  <c r="AG417" i="9"/>
  <c r="AC413" i="9"/>
  <c r="AK409" i="9"/>
  <c r="AG405" i="9"/>
  <c r="AC401" i="9"/>
  <c r="AG397" i="9"/>
  <c r="AG393" i="9"/>
  <c r="AK418" i="9"/>
  <c r="AC418" i="9"/>
  <c r="AN417" i="9"/>
  <c r="AF417" i="9"/>
  <c r="AK414" i="9"/>
  <c r="AC414" i="9"/>
  <c r="AN413" i="9"/>
  <c r="AF413" i="9"/>
  <c r="X413" i="9"/>
  <c r="AK410" i="9"/>
  <c r="AC410" i="9"/>
  <c r="AN409" i="9"/>
  <c r="AF409" i="9"/>
  <c r="X409" i="9"/>
  <c r="AG406" i="9"/>
  <c r="Y406" i="9"/>
  <c r="AJ405" i="9"/>
  <c r="AB405" i="9"/>
  <c r="X405" i="9"/>
  <c r="AK402" i="9"/>
  <c r="AG402" i="9"/>
  <c r="AC402" i="9"/>
  <c r="Y402" i="9"/>
  <c r="AN401" i="9"/>
  <c r="AJ401" i="9"/>
  <c r="AF401" i="9"/>
  <c r="AB401" i="9"/>
  <c r="X401" i="9"/>
  <c r="AK398" i="9"/>
  <c r="AG398" i="9"/>
  <c r="AC398" i="9"/>
  <c r="Y398" i="9"/>
  <c r="AN397" i="9"/>
  <c r="AJ397" i="9"/>
  <c r="AF397" i="9"/>
  <c r="AB397" i="9"/>
  <c r="X397" i="9"/>
  <c r="AK394" i="9"/>
  <c r="AG394" i="9"/>
  <c r="AC394" i="9"/>
  <c r="Y394" i="9"/>
  <c r="AN393" i="9"/>
  <c r="AJ393" i="9"/>
  <c r="AF393" i="9"/>
  <c r="AB393" i="9"/>
  <c r="X393" i="9"/>
  <c r="AK390" i="9"/>
  <c r="AG390" i="9"/>
  <c r="AC390" i="9"/>
  <c r="Y390" i="9"/>
  <c r="AN389" i="9"/>
  <c r="AJ389" i="9"/>
  <c r="AF389" i="9"/>
  <c r="AB389" i="9"/>
  <c r="X389" i="9"/>
  <c r="AK386" i="9"/>
  <c r="AG386" i="9"/>
  <c r="AC386" i="9"/>
  <c r="Y386" i="9"/>
  <c r="AN385" i="9"/>
  <c r="AJ385" i="9"/>
  <c r="AF385" i="9"/>
  <c r="AB385" i="9"/>
  <c r="X385" i="9"/>
  <c r="AK382" i="9"/>
  <c r="AG382" i="9"/>
  <c r="AC382" i="9"/>
  <c r="Y382" i="9"/>
  <c r="AN381" i="9"/>
  <c r="AJ381" i="9"/>
  <c r="AF381" i="9"/>
  <c r="AB381" i="9"/>
  <c r="X381" i="9"/>
  <c r="AK378" i="9"/>
  <c r="AG378" i="9"/>
  <c r="AC378" i="9"/>
  <c r="Y378" i="9"/>
  <c r="AN377" i="9"/>
  <c r="AJ377" i="9"/>
  <c r="AF377" i="9"/>
  <c r="AB377" i="9"/>
  <c r="X377" i="9"/>
  <c r="AK374" i="9"/>
  <c r="AG374" i="9"/>
  <c r="AC374" i="9"/>
  <c r="Y374" i="9"/>
  <c r="AN373" i="9"/>
  <c r="AJ373" i="9"/>
  <c r="AF373" i="9"/>
  <c r="AB373" i="9"/>
  <c r="X373" i="9"/>
  <c r="AK370" i="9"/>
  <c r="AG370" i="9"/>
  <c r="AC370" i="9"/>
  <c r="Y370" i="9"/>
  <c r="AN369" i="9"/>
  <c r="AJ369" i="9"/>
  <c r="AF369" i="9"/>
  <c r="AB369" i="9"/>
  <c r="X369" i="9"/>
  <c r="AK366" i="9"/>
  <c r="AG366" i="9"/>
  <c r="AC366" i="9"/>
  <c r="Y366" i="9"/>
  <c r="AN365" i="9"/>
  <c r="AJ365" i="9"/>
  <c r="AF365" i="9"/>
  <c r="AB365" i="9"/>
  <c r="X365" i="9"/>
  <c r="AK362" i="9"/>
  <c r="AG362" i="9"/>
  <c r="AC362" i="9"/>
  <c r="Y362" i="9"/>
  <c r="AN361" i="9"/>
  <c r="AJ361" i="9"/>
  <c r="AF361" i="9"/>
  <c r="AB361" i="9"/>
  <c r="X361" i="9"/>
  <c r="AK358" i="9"/>
  <c r="AG358" i="9"/>
  <c r="AC358" i="9"/>
  <c r="Y358" i="9"/>
  <c r="AN357" i="9"/>
  <c r="AJ357" i="9"/>
  <c r="AF357" i="9"/>
  <c r="AB357" i="9"/>
  <c r="X357" i="9"/>
  <c r="AK354" i="9"/>
  <c r="AG354" i="9"/>
  <c r="AC354" i="9"/>
  <c r="Y354" i="9"/>
  <c r="AN353" i="9"/>
  <c r="AJ353" i="9"/>
  <c r="AF353" i="9"/>
  <c r="AB353" i="9"/>
  <c r="X353" i="9"/>
  <c r="AK350" i="9"/>
  <c r="AG350" i="9"/>
  <c r="AC350" i="9"/>
  <c r="Y350" i="9"/>
  <c r="AN349" i="9"/>
  <c r="AJ349" i="9"/>
  <c r="AF349" i="9"/>
  <c r="AB349" i="9"/>
  <c r="X349" i="9"/>
  <c r="AK346" i="9"/>
  <c r="AG346" i="9"/>
  <c r="AC346" i="9"/>
  <c r="Y346" i="9"/>
  <c r="AN345" i="9"/>
  <c r="AJ345" i="9"/>
  <c r="AF345" i="9"/>
  <c r="AB345" i="9"/>
  <c r="X345" i="9"/>
  <c r="AK342" i="9"/>
  <c r="AG342" i="9"/>
  <c r="AC342" i="9"/>
  <c r="Y342" i="9"/>
  <c r="AN341" i="9"/>
  <c r="AJ341" i="9"/>
  <c r="AF341" i="9"/>
  <c r="AB341" i="9"/>
  <c r="X341" i="9"/>
  <c r="AK338" i="9"/>
  <c r="AG338" i="9"/>
  <c r="AC338" i="9"/>
  <c r="Y338" i="9"/>
  <c r="AN337" i="9"/>
  <c r="AJ337" i="9"/>
  <c r="AF337" i="9"/>
  <c r="AB337" i="9"/>
  <c r="X337" i="9"/>
  <c r="AK334" i="9"/>
  <c r="AG334" i="9"/>
  <c r="AC334" i="9"/>
  <c r="Y334" i="9"/>
  <c r="AN333" i="9"/>
  <c r="AJ333" i="9"/>
  <c r="AF333" i="9"/>
  <c r="AB333" i="9"/>
  <c r="X333" i="9"/>
  <c r="AK330" i="9"/>
  <c r="AG330" i="9"/>
  <c r="AC330" i="9"/>
  <c r="Y330" i="9"/>
  <c r="AN329" i="9"/>
  <c r="AJ329" i="9"/>
  <c r="AF329" i="9"/>
  <c r="AB329" i="9"/>
  <c r="X329" i="9"/>
  <c r="AK326" i="9"/>
  <c r="AG326" i="9"/>
  <c r="AC326" i="9"/>
  <c r="Y326" i="9"/>
  <c r="AN325" i="9"/>
  <c r="AJ325" i="9"/>
  <c r="AF325" i="9"/>
  <c r="AB325" i="9"/>
  <c r="X325" i="9"/>
  <c r="AK322" i="9"/>
  <c r="AG322" i="9"/>
  <c r="AC322" i="9"/>
  <c r="Y322" i="9"/>
  <c r="AN321" i="9"/>
  <c r="AJ321" i="9"/>
  <c r="AF321" i="9"/>
  <c r="AB321" i="9"/>
  <c r="X321" i="9"/>
  <c r="AK318" i="9"/>
  <c r="AG318" i="9"/>
  <c r="AC318" i="9"/>
  <c r="Y318" i="9"/>
  <c r="AN317" i="9"/>
  <c r="AJ317" i="9"/>
  <c r="AF317" i="9"/>
  <c r="AB317" i="9"/>
  <c r="X317" i="9"/>
  <c r="AK314" i="9"/>
  <c r="AG314" i="9"/>
  <c r="AC314" i="9"/>
  <c r="Y314" i="9"/>
  <c r="AN313" i="9"/>
  <c r="AJ313" i="9"/>
  <c r="AF313" i="9"/>
  <c r="AB313" i="9"/>
  <c r="X313" i="9"/>
  <c r="AK310" i="9"/>
  <c r="AG310" i="9"/>
  <c r="AC310" i="9"/>
  <c r="Y310" i="9"/>
  <c r="AN309" i="9"/>
  <c r="AJ309" i="9"/>
  <c r="AF309" i="9"/>
  <c r="AB309" i="9"/>
  <c r="X309" i="9"/>
  <c r="AK306" i="9"/>
  <c r="AG306" i="9"/>
  <c r="AC306" i="9"/>
  <c r="Y306" i="9"/>
  <c r="AN305" i="9"/>
  <c r="AJ305" i="9"/>
  <c r="AF305" i="9"/>
  <c r="AB305" i="9"/>
  <c r="X305" i="9"/>
  <c r="AK302" i="9"/>
  <c r="AG302" i="9"/>
  <c r="AC302" i="9"/>
  <c r="Y302" i="9"/>
  <c r="AN301" i="9"/>
  <c r="AJ301" i="9"/>
  <c r="AF301" i="9"/>
  <c r="AB301" i="9"/>
  <c r="X301" i="9"/>
  <c r="AK298" i="9"/>
  <c r="AG298" i="9"/>
  <c r="AC298" i="9"/>
  <c r="Y298" i="9"/>
  <c r="AN297" i="9"/>
  <c r="AJ297" i="9"/>
  <c r="AF297" i="9"/>
  <c r="AB297" i="9"/>
  <c r="X297" i="9"/>
  <c r="AK294" i="9"/>
  <c r="AG294" i="9"/>
  <c r="AC294" i="9"/>
  <c r="Y294" i="9"/>
  <c r="S9" i="9"/>
  <c r="S10" i="9" s="1"/>
  <c r="S2" i="9"/>
  <c r="S15" i="9"/>
  <c r="S16" i="9"/>
  <c r="AN293" i="9"/>
  <c r="C15" i="8"/>
  <c r="F11" i="8"/>
  <c r="C10" i="8"/>
  <c r="F10" i="8" s="1"/>
  <c r="C14" i="8"/>
  <c r="C13" i="8" s="1"/>
  <c r="AJ293" i="9"/>
  <c r="AF293" i="9"/>
  <c r="AB293" i="9"/>
  <c r="B6" i="9" a="1"/>
  <c r="X293" i="9"/>
  <c r="AK290" i="9"/>
  <c r="AG290" i="9"/>
  <c r="AC290" i="9"/>
  <c r="Y290" i="9"/>
  <c r="AN289" i="9"/>
  <c r="AJ289" i="9"/>
  <c r="AF289" i="9"/>
  <c r="AB289" i="9"/>
  <c r="X289" i="9"/>
  <c r="AK286" i="9"/>
  <c r="AG286" i="9"/>
  <c r="AC286" i="9"/>
  <c r="Y286" i="9"/>
  <c r="AN285" i="9"/>
  <c r="AJ285" i="9"/>
  <c r="AF285" i="9"/>
  <c r="AB285" i="9"/>
  <c r="X285" i="9"/>
  <c r="AK282" i="9"/>
  <c r="AG282" i="9"/>
  <c r="AC282" i="9"/>
  <c r="Y282" i="9"/>
  <c r="AN281" i="9"/>
  <c r="AJ281" i="9"/>
  <c r="AF281" i="9"/>
  <c r="AB281" i="9"/>
  <c r="X281" i="9"/>
  <c r="AK278" i="9"/>
  <c r="AG278" i="9"/>
  <c r="AC278" i="9"/>
  <c r="Y278" i="9"/>
  <c r="AN277" i="9"/>
  <c r="AJ277" i="9"/>
  <c r="AF277" i="9"/>
  <c r="AB277" i="9"/>
  <c r="X277" i="9"/>
  <c r="AK274" i="9"/>
  <c r="AG274" i="9"/>
  <c r="AC274" i="9"/>
  <c r="Y274" i="9"/>
  <c r="AN273" i="9"/>
  <c r="AJ273" i="9"/>
  <c r="AF273" i="9"/>
  <c r="AB273" i="9"/>
  <c r="X273" i="9"/>
  <c r="AK270" i="9"/>
  <c r="AG270" i="9"/>
  <c r="AC270" i="9"/>
  <c r="Y270" i="9"/>
  <c r="AN269" i="9"/>
  <c r="AJ269" i="9"/>
  <c r="AF269" i="9"/>
  <c r="AB269" i="9"/>
  <c r="X269" i="9"/>
  <c r="AK266" i="9"/>
  <c r="AG266" i="9"/>
  <c r="AC266" i="9"/>
  <c r="Y266" i="9"/>
  <c r="AN265" i="9"/>
  <c r="AJ265" i="9"/>
  <c r="AF265" i="9"/>
  <c r="AB265" i="9"/>
  <c r="X265" i="9"/>
  <c r="AK262" i="9"/>
  <c r="AG262" i="9"/>
  <c r="AC262" i="9"/>
  <c r="Y262" i="9"/>
  <c r="AN261" i="9"/>
  <c r="AJ261" i="9"/>
  <c r="AF261" i="9"/>
  <c r="AB261" i="9"/>
  <c r="X261" i="9"/>
  <c r="AK258" i="9"/>
  <c r="AG258" i="9"/>
  <c r="AC258" i="9"/>
  <c r="Y258" i="9"/>
  <c r="AN257" i="9"/>
  <c r="AJ257" i="9"/>
  <c r="AF257" i="9"/>
  <c r="AB257" i="9"/>
  <c r="X257" i="9"/>
  <c r="AK254" i="9"/>
  <c r="AG254" i="9"/>
  <c r="AC254" i="9"/>
  <c r="Y254" i="9"/>
  <c r="AN253" i="9"/>
  <c r="AJ253" i="9"/>
  <c r="AF253" i="9"/>
  <c r="AB253" i="9"/>
  <c r="X253" i="9"/>
  <c r="AK417" i="9"/>
  <c r="Y417" i="9"/>
  <c r="AK413" i="9"/>
  <c r="AG409" i="9"/>
  <c r="Y409" i="9"/>
  <c r="AC405" i="9"/>
  <c r="AK401" i="9"/>
  <c r="Y401" i="9"/>
  <c r="AK397" i="9"/>
  <c r="Y397" i="9"/>
  <c r="AK393" i="9"/>
  <c r="Y393" i="9"/>
  <c r="AG418" i="9"/>
  <c r="Y418" i="9"/>
  <c r="AJ417" i="9"/>
  <c r="AB417" i="9"/>
  <c r="X417" i="9"/>
  <c r="AG414" i="9"/>
  <c r="Y414" i="9"/>
  <c r="AJ413" i="9"/>
  <c r="AB413" i="9"/>
  <c r="AG410" i="9"/>
  <c r="Y410" i="9"/>
  <c r="AJ409" i="9"/>
  <c r="AB409" i="9"/>
  <c r="AK406" i="9"/>
  <c r="AC406" i="9"/>
  <c r="AN405" i="9"/>
  <c r="AF405" i="9"/>
  <c r="AN418" i="9"/>
  <c r="AJ418" i="9"/>
  <c r="AF418" i="9"/>
  <c r="AB418" i="9"/>
  <c r="X418" i="9"/>
  <c r="AM417" i="9"/>
  <c r="AI417" i="9"/>
  <c r="AE417" i="9"/>
  <c r="AA417" i="9"/>
  <c r="W417" i="9"/>
  <c r="AK415" i="9"/>
  <c r="AG415" i="9"/>
  <c r="AC415" i="9"/>
  <c r="Y415" i="9"/>
  <c r="AN414" i="9"/>
  <c r="AJ414" i="9"/>
  <c r="AF414" i="9"/>
  <c r="AB414" i="9"/>
  <c r="X414" i="9"/>
  <c r="AM413" i="9"/>
  <c r="AI413" i="9"/>
  <c r="AE413" i="9"/>
  <c r="AA413" i="9"/>
  <c r="W413" i="9"/>
  <c r="AK411" i="9"/>
  <c r="AG411" i="9"/>
  <c r="AC411" i="9"/>
  <c r="Y411" i="9"/>
  <c r="AN410" i="9"/>
  <c r="AJ410" i="9"/>
  <c r="AF410" i="9"/>
  <c r="AB410" i="9"/>
  <c r="X410" i="9"/>
  <c r="AM409" i="9"/>
  <c r="AI409" i="9"/>
  <c r="AE409" i="9"/>
  <c r="AA409" i="9"/>
  <c r="W409" i="9"/>
  <c r="AK407" i="9"/>
  <c r="AG407" i="9"/>
  <c r="AC407" i="9"/>
  <c r="Y407" i="9"/>
  <c r="AN406" i="9"/>
  <c r="AJ406" i="9"/>
  <c r="AF406" i="9"/>
  <c r="AB406" i="9"/>
  <c r="X406" i="9"/>
  <c r="AM405" i="9"/>
  <c r="AI405" i="9"/>
  <c r="AE405" i="9"/>
  <c r="AA405" i="9"/>
  <c r="W405" i="9"/>
  <c r="AK403" i="9"/>
  <c r="AG403" i="9"/>
  <c r="AC403" i="9"/>
  <c r="Y403" i="9"/>
  <c r="AN402" i="9"/>
  <c r="AJ402" i="9"/>
  <c r="AF402" i="9"/>
  <c r="AB402" i="9"/>
  <c r="X402" i="9"/>
  <c r="AM401" i="9"/>
  <c r="AI401" i="9"/>
  <c r="AE401" i="9"/>
  <c r="AA401" i="9"/>
  <c r="W401" i="9"/>
  <c r="AK399" i="9"/>
  <c r="AG399" i="9"/>
  <c r="AC399" i="9"/>
  <c r="Y399" i="9"/>
  <c r="AN398" i="9"/>
  <c r="AJ398" i="9"/>
  <c r="AF398" i="9"/>
  <c r="AB398" i="9"/>
  <c r="X398" i="9"/>
  <c r="AM397" i="9"/>
  <c r="AI397" i="9"/>
  <c r="AE397" i="9"/>
  <c r="AA397" i="9"/>
  <c r="W397" i="9"/>
  <c r="AK395" i="9"/>
  <c r="AG395" i="9"/>
  <c r="AC395" i="9"/>
  <c r="Y395" i="9"/>
  <c r="AN394" i="9"/>
  <c r="AJ394" i="9"/>
  <c r="AF394" i="9"/>
  <c r="AB394" i="9"/>
  <c r="X394" i="9"/>
  <c r="AM393" i="9"/>
  <c r="AI393" i="9"/>
  <c r="AE393" i="9"/>
  <c r="AA393" i="9"/>
  <c r="W393" i="9"/>
  <c r="AK391" i="9"/>
  <c r="AG391" i="9"/>
  <c r="AC391" i="9"/>
  <c r="Y391" i="9"/>
  <c r="AN390" i="9"/>
  <c r="AJ390" i="9"/>
  <c r="AF390" i="9"/>
  <c r="AB390" i="9"/>
  <c r="X390" i="9"/>
  <c r="AM389" i="9"/>
  <c r="AI389" i="9"/>
  <c r="AE389" i="9"/>
  <c r="AA389" i="9"/>
  <c r="W389" i="9"/>
  <c r="AK387" i="9"/>
  <c r="AG387" i="9"/>
  <c r="AC387" i="9"/>
  <c r="Y387" i="9"/>
  <c r="AN386" i="9"/>
  <c r="AJ386" i="9"/>
  <c r="AF386" i="9"/>
  <c r="AB386" i="9"/>
  <c r="X386" i="9"/>
  <c r="AM385" i="9"/>
  <c r="AI385" i="9"/>
  <c r="AE385" i="9"/>
  <c r="AA385" i="9"/>
  <c r="W385" i="9"/>
  <c r="AK383" i="9"/>
  <c r="AG383" i="9"/>
  <c r="AC383" i="9"/>
  <c r="Y383" i="9"/>
  <c r="AN382" i="9"/>
  <c r="AJ382" i="9"/>
  <c r="AF382" i="9"/>
  <c r="AB382" i="9"/>
  <c r="X382" i="9"/>
  <c r="AM381" i="9"/>
  <c r="AI381" i="9"/>
  <c r="AE381" i="9"/>
  <c r="AA381" i="9"/>
  <c r="W381" i="9"/>
  <c r="AK379" i="9"/>
  <c r="AG379" i="9"/>
  <c r="AC379" i="9"/>
  <c r="Y379" i="9"/>
  <c r="AN378" i="9"/>
  <c r="AJ378" i="9"/>
  <c r="AF378" i="9"/>
  <c r="AB378" i="9"/>
  <c r="X378" i="9"/>
  <c r="AM377" i="9"/>
  <c r="AI377" i="9"/>
  <c r="AE377" i="9"/>
  <c r="AA377" i="9"/>
  <c r="W377" i="9"/>
  <c r="AK375" i="9"/>
  <c r="AG375" i="9"/>
  <c r="AC375" i="9"/>
  <c r="Y375" i="9"/>
  <c r="AN374" i="9"/>
  <c r="AJ374" i="9"/>
  <c r="AF374" i="9"/>
  <c r="AB374" i="9"/>
  <c r="X374" i="9"/>
  <c r="AM373" i="9"/>
  <c r="AI373" i="9"/>
  <c r="AE373" i="9"/>
  <c r="AA373" i="9"/>
  <c r="W373" i="9"/>
  <c r="AK371" i="9"/>
  <c r="AG371" i="9"/>
  <c r="AC371" i="9"/>
  <c r="Y371" i="9"/>
  <c r="AN370" i="9"/>
  <c r="AJ370" i="9"/>
  <c r="AF370" i="9"/>
  <c r="AB370" i="9"/>
  <c r="X370" i="9"/>
  <c r="AM369" i="9"/>
  <c r="AI369" i="9"/>
  <c r="AE369" i="9"/>
  <c r="AA369" i="9"/>
  <c r="W369" i="9"/>
  <c r="AK367" i="9"/>
  <c r="AG367" i="9"/>
  <c r="AC367" i="9"/>
  <c r="Y367" i="9"/>
  <c r="AN366" i="9"/>
  <c r="AJ366" i="9"/>
  <c r="AF366" i="9"/>
  <c r="AB366" i="9"/>
  <c r="X366" i="9"/>
  <c r="AM365" i="9"/>
  <c r="AI365" i="9"/>
  <c r="AE365" i="9"/>
  <c r="AA365" i="9"/>
  <c r="W365" i="9"/>
  <c r="AK363" i="9"/>
  <c r="AG363" i="9"/>
  <c r="AC363" i="9"/>
  <c r="Y363" i="9"/>
  <c r="AN362" i="9"/>
  <c r="AJ362" i="9"/>
  <c r="AF362" i="9"/>
  <c r="AB362" i="9"/>
  <c r="X362" i="9"/>
  <c r="AM361" i="9"/>
  <c r="AI361" i="9"/>
  <c r="AE361" i="9"/>
  <c r="AA361" i="9"/>
  <c r="W361" i="9"/>
  <c r="AK359" i="9"/>
  <c r="AG359" i="9"/>
  <c r="AC359" i="9"/>
  <c r="Y359" i="9"/>
  <c r="AN358" i="9"/>
  <c r="AJ358" i="9"/>
  <c r="AF358" i="9"/>
  <c r="AB358" i="9"/>
  <c r="X358" i="9"/>
  <c r="AM357" i="9"/>
  <c r="AI357" i="9"/>
  <c r="AE357" i="9"/>
  <c r="AA357" i="9"/>
  <c r="W357" i="9"/>
  <c r="AK355" i="9"/>
  <c r="AG355" i="9"/>
  <c r="AC355" i="9"/>
  <c r="Y355" i="9"/>
  <c r="AN354" i="9"/>
  <c r="AJ354" i="9"/>
  <c r="AF354" i="9"/>
  <c r="AB354" i="9"/>
  <c r="X354" i="9"/>
  <c r="AM353" i="9"/>
  <c r="AI353" i="9"/>
  <c r="AE353" i="9"/>
  <c r="AA353" i="9"/>
  <c r="W353" i="9"/>
  <c r="AK351" i="9"/>
  <c r="AG351" i="9"/>
  <c r="AC351" i="9"/>
  <c r="Y351" i="9"/>
  <c r="AN350" i="9"/>
  <c r="AJ350" i="9"/>
  <c r="AF350" i="9"/>
  <c r="AB350" i="9"/>
  <c r="X350" i="9"/>
  <c r="AM349" i="9"/>
  <c r="AI349" i="9"/>
  <c r="AE349" i="9"/>
  <c r="AA349" i="9"/>
  <c r="W349" i="9"/>
  <c r="AK347" i="9"/>
  <c r="AG347" i="9"/>
  <c r="AC347" i="9"/>
  <c r="Y347" i="9"/>
  <c r="AN346" i="9"/>
  <c r="AJ346" i="9"/>
  <c r="AF346" i="9"/>
  <c r="AB346" i="9"/>
  <c r="X346" i="9"/>
  <c r="AM345" i="9"/>
  <c r="AI345" i="9"/>
  <c r="AE345" i="9"/>
  <c r="AA345" i="9"/>
  <c r="W345" i="9"/>
  <c r="AK343" i="9"/>
  <c r="AG343" i="9"/>
  <c r="AC343" i="9"/>
  <c r="Y343" i="9"/>
  <c r="AN342" i="9"/>
  <c r="AJ342" i="9"/>
  <c r="AF342" i="9"/>
  <c r="AB342" i="9"/>
  <c r="X342" i="9"/>
  <c r="AM341" i="9"/>
  <c r="AI341" i="9"/>
  <c r="AE341" i="9"/>
  <c r="AA341" i="9"/>
  <c r="W341" i="9"/>
  <c r="AK339" i="9"/>
  <c r="AG339" i="9"/>
  <c r="AC339" i="9"/>
  <c r="Y339" i="9"/>
  <c r="AN338" i="9"/>
  <c r="AJ338" i="9"/>
  <c r="AF338" i="9"/>
  <c r="AB338" i="9"/>
  <c r="X338" i="9"/>
  <c r="AM337" i="9"/>
  <c r="AI337" i="9"/>
  <c r="AE337" i="9"/>
  <c r="AA337" i="9"/>
  <c r="W337" i="9"/>
  <c r="AK335" i="9"/>
  <c r="AG335" i="9"/>
  <c r="AC335" i="9"/>
  <c r="Y335" i="9"/>
  <c r="AN334" i="9"/>
  <c r="AJ334" i="9"/>
  <c r="AF334" i="9"/>
  <c r="AB334" i="9"/>
  <c r="X334" i="9"/>
  <c r="AM333" i="9"/>
  <c r="AI333" i="9"/>
  <c r="AE333" i="9"/>
  <c r="AA333" i="9"/>
  <c r="W333" i="9"/>
  <c r="AK331" i="9"/>
  <c r="AG331" i="9"/>
  <c r="AC331" i="9"/>
  <c r="Y331" i="9"/>
  <c r="AN330" i="9"/>
  <c r="AJ330" i="9"/>
  <c r="AF330" i="9"/>
  <c r="AB330" i="9"/>
  <c r="X330" i="9"/>
  <c r="AM329" i="9"/>
  <c r="AI329" i="9"/>
  <c r="AE329" i="9"/>
  <c r="AA329" i="9"/>
  <c r="W329" i="9"/>
  <c r="AK327" i="9"/>
  <c r="AG327" i="9"/>
  <c r="AC327" i="9"/>
  <c r="Y327" i="9"/>
  <c r="AN326" i="9"/>
  <c r="AJ326" i="9"/>
  <c r="AF326" i="9"/>
  <c r="AB326" i="9"/>
  <c r="X326" i="9"/>
  <c r="AM325" i="9"/>
  <c r="AI325" i="9"/>
  <c r="AE325" i="9"/>
  <c r="AA325" i="9"/>
  <c r="W325" i="9"/>
  <c r="AK323" i="9"/>
  <c r="AG323" i="9"/>
  <c r="AC323" i="9"/>
  <c r="Y323" i="9"/>
  <c r="AN322" i="9"/>
  <c r="AJ322" i="9"/>
  <c r="AF322" i="9"/>
  <c r="AB322" i="9"/>
  <c r="X322" i="9"/>
  <c r="AM321" i="9"/>
  <c r="AI321" i="9"/>
  <c r="AE321" i="9"/>
  <c r="AA321" i="9"/>
  <c r="W321" i="9"/>
  <c r="AK319" i="9"/>
  <c r="AG319" i="9"/>
  <c r="AC319" i="9"/>
  <c r="Y319" i="9"/>
  <c r="AN318" i="9"/>
  <c r="AJ318" i="9"/>
  <c r="AF318" i="9"/>
  <c r="AB318" i="9"/>
  <c r="X318" i="9"/>
  <c r="AM317" i="9"/>
  <c r="AI317" i="9"/>
  <c r="AE317" i="9"/>
  <c r="AA317" i="9"/>
  <c r="W317" i="9"/>
  <c r="AK315" i="9"/>
  <c r="AG315" i="9"/>
  <c r="AC315" i="9"/>
  <c r="Y315" i="9"/>
  <c r="AN314" i="9"/>
  <c r="AJ314" i="9"/>
  <c r="AF314" i="9"/>
  <c r="AB314" i="9"/>
  <c r="X314" i="9"/>
  <c r="AM313" i="9"/>
  <c r="AI313" i="9"/>
  <c r="AE313" i="9"/>
  <c r="AA313" i="9"/>
  <c r="W313" i="9"/>
  <c r="AK311" i="9"/>
  <c r="AG311" i="9"/>
  <c r="AC311" i="9"/>
  <c r="Y311" i="9"/>
  <c r="AN310" i="9"/>
  <c r="AJ310" i="9"/>
  <c r="AF310" i="9"/>
  <c r="AB310" i="9"/>
  <c r="X310" i="9"/>
  <c r="AM309" i="9"/>
  <c r="AI309" i="9"/>
  <c r="AE309" i="9"/>
  <c r="AA309" i="9"/>
  <c r="W309" i="9"/>
  <c r="AK307" i="9"/>
  <c r="AG307" i="9"/>
  <c r="AC307" i="9"/>
  <c r="Y307" i="9"/>
  <c r="AN306" i="9"/>
  <c r="AJ306" i="9"/>
  <c r="AF306" i="9"/>
  <c r="AB306" i="9"/>
  <c r="X306" i="9"/>
  <c r="AM305" i="9"/>
  <c r="AI305" i="9"/>
  <c r="AE305" i="9"/>
  <c r="AA305" i="9"/>
  <c r="W305" i="9"/>
  <c r="AK303" i="9"/>
  <c r="AG303" i="9"/>
  <c r="AC303" i="9"/>
  <c r="Y303" i="9"/>
  <c r="AN302" i="9"/>
  <c r="AJ302" i="9"/>
  <c r="AF302" i="9"/>
  <c r="AB302" i="9"/>
  <c r="X302" i="9"/>
  <c r="AM301" i="9"/>
  <c r="AI301" i="9"/>
  <c r="AE301" i="9"/>
  <c r="AA301" i="9"/>
  <c r="W301" i="9"/>
  <c r="AK299" i="9"/>
  <c r="AG299" i="9"/>
  <c r="AC299" i="9"/>
  <c r="Y299" i="9"/>
  <c r="AN298" i="9"/>
  <c r="AJ298" i="9"/>
  <c r="AF298" i="9"/>
  <c r="AB298" i="9"/>
  <c r="X298" i="9"/>
  <c r="AM297" i="9"/>
  <c r="AI297" i="9"/>
  <c r="AE297" i="9"/>
  <c r="AA297" i="9"/>
  <c r="W297" i="9"/>
  <c r="AK295" i="9"/>
  <c r="AG295" i="9"/>
  <c r="AC295" i="9"/>
  <c r="Y295" i="9"/>
  <c r="AN294" i="9"/>
  <c r="AJ294" i="9"/>
  <c r="AF294" i="9"/>
  <c r="AB294" i="9"/>
  <c r="X294" i="9"/>
  <c r="AM293" i="9"/>
  <c r="AI293" i="9"/>
  <c r="AE293" i="9"/>
  <c r="AA293" i="9"/>
  <c r="W293" i="9"/>
  <c r="AK291" i="9"/>
  <c r="AG291" i="9"/>
  <c r="AC291" i="9"/>
  <c r="Y291" i="9"/>
  <c r="AN290" i="9"/>
  <c r="AJ290" i="9"/>
  <c r="AF290" i="9"/>
  <c r="AB290" i="9"/>
  <c r="X290" i="9"/>
  <c r="AM289" i="9"/>
  <c r="AI289" i="9"/>
  <c r="AE289" i="9"/>
  <c r="AA289" i="9"/>
  <c r="W289" i="9"/>
  <c r="AK287" i="9"/>
  <c r="AG287" i="9"/>
  <c r="AC287" i="9"/>
  <c r="Y287" i="9"/>
  <c r="AN286" i="9"/>
  <c r="AJ286" i="9"/>
  <c r="AF286" i="9"/>
  <c r="AB286" i="9"/>
  <c r="X286" i="9"/>
  <c r="AM285" i="9"/>
  <c r="AI285" i="9"/>
  <c r="AE285" i="9"/>
  <c r="AA285" i="9"/>
  <c r="W285" i="9"/>
  <c r="AK283" i="9"/>
  <c r="AG283" i="9"/>
  <c r="AC283" i="9"/>
  <c r="Y283" i="9"/>
  <c r="AN282" i="9"/>
  <c r="AJ282" i="9"/>
  <c r="AF282" i="9"/>
  <c r="AB282" i="9"/>
  <c r="X282" i="9"/>
  <c r="AM281" i="9"/>
  <c r="AI281" i="9"/>
  <c r="AE281" i="9"/>
  <c r="AA281" i="9"/>
  <c r="W281" i="9"/>
  <c r="AK279" i="9"/>
  <c r="AG279" i="9"/>
  <c r="AC279" i="9"/>
  <c r="Y279" i="9"/>
  <c r="AN278" i="9"/>
  <c r="AJ278" i="9"/>
  <c r="AF278" i="9"/>
  <c r="AB278" i="9"/>
  <c r="X278" i="9"/>
  <c r="AM277" i="9"/>
  <c r="AI277" i="9"/>
  <c r="AE277" i="9"/>
  <c r="AA277" i="9"/>
  <c r="W277" i="9"/>
  <c r="AK275" i="9"/>
  <c r="AG275" i="9"/>
  <c r="AC275" i="9"/>
  <c r="Y275" i="9"/>
  <c r="AN274" i="9"/>
  <c r="AJ274" i="9"/>
  <c r="AF274" i="9"/>
  <c r="AB274" i="9"/>
  <c r="X274" i="9"/>
  <c r="AM273" i="9"/>
  <c r="AI273" i="9"/>
  <c r="AE273" i="9"/>
  <c r="AA273" i="9"/>
  <c r="W273" i="9"/>
  <c r="AK271" i="9"/>
  <c r="AG271" i="9"/>
  <c r="AC271" i="9"/>
  <c r="Y271" i="9"/>
  <c r="AN270" i="9"/>
  <c r="AJ270" i="9"/>
  <c r="AF270" i="9"/>
  <c r="AB270" i="9"/>
  <c r="X270" i="9"/>
  <c r="AM269" i="9"/>
  <c r="AI269" i="9"/>
  <c r="AE269" i="9"/>
  <c r="AA269" i="9"/>
  <c r="W269" i="9"/>
  <c r="AK267" i="9"/>
  <c r="AG267" i="9"/>
  <c r="AC267" i="9"/>
  <c r="Y267" i="9"/>
  <c r="AN266" i="9"/>
  <c r="AJ266" i="9"/>
  <c r="AF266" i="9"/>
  <c r="AB266" i="9"/>
  <c r="X266" i="9"/>
  <c r="AM265" i="9"/>
  <c r="AI265" i="9"/>
  <c r="AE265" i="9"/>
  <c r="AA265" i="9"/>
  <c r="W265" i="9"/>
  <c r="AK263" i="9"/>
  <c r="AG263" i="9"/>
  <c r="AC263" i="9"/>
  <c r="Y263" i="9"/>
  <c r="AN262" i="9"/>
  <c r="AJ262" i="9"/>
  <c r="AF262" i="9"/>
  <c r="AB262" i="9"/>
  <c r="X262" i="9"/>
  <c r="AM261" i="9"/>
  <c r="AI261" i="9"/>
  <c r="AE261" i="9"/>
  <c r="AA261" i="9"/>
  <c r="W261" i="9"/>
  <c r="AK259" i="9"/>
  <c r="AG259" i="9"/>
  <c r="AC259" i="9"/>
  <c r="Y259" i="9"/>
  <c r="AN258" i="9"/>
  <c r="AJ258" i="9"/>
  <c r="AF258" i="9"/>
  <c r="AB258" i="9"/>
  <c r="X258" i="9"/>
  <c r="AM257" i="9"/>
  <c r="AI257" i="9"/>
  <c r="AE257" i="9"/>
  <c r="AA257" i="9"/>
  <c r="G10" i="8"/>
  <c r="AK229" i="9"/>
  <c r="AG229" i="9"/>
  <c r="AC229" i="9"/>
  <c r="Y229" i="9"/>
  <c r="AK225" i="9"/>
  <c r="AG225" i="9"/>
  <c r="AC225" i="9"/>
  <c r="Y225" i="9"/>
  <c r="AK221" i="9"/>
  <c r="AG221" i="9"/>
  <c r="AC221" i="9"/>
  <c r="Y221" i="9"/>
  <c r="AK217" i="9"/>
  <c r="AG217" i="9"/>
  <c r="AC217" i="9"/>
  <c r="Y217" i="9"/>
  <c r="AK213" i="9"/>
  <c r="AG213" i="9"/>
  <c r="AC213" i="9"/>
  <c r="Y213" i="9"/>
  <c r="AK209" i="9"/>
  <c r="AG209" i="9"/>
  <c r="AC209" i="9"/>
  <c r="Y209" i="9"/>
  <c r="AK205" i="9"/>
  <c r="AG205" i="9"/>
  <c r="AC205" i="9"/>
  <c r="Y205" i="9"/>
  <c r="AK201" i="9"/>
  <c r="AG201" i="9"/>
  <c r="AC201" i="9"/>
  <c r="Y201" i="9"/>
  <c r="AK197" i="9"/>
  <c r="AG197" i="9"/>
  <c r="AC197" i="9"/>
  <c r="Y197" i="9"/>
  <c r="AK193" i="9"/>
  <c r="AG193" i="9"/>
  <c r="AC193" i="9"/>
  <c r="Y193" i="9"/>
  <c r="AK189" i="9"/>
  <c r="AG189" i="9"/>
  <c r="AC189" i="9"/>
  <c r="Y189" i="9"/>
  <c r="AK185" i="9"/>
  <c r="AG185" i="9"/>
  <c r="AC185" i="9"/>
  <c r="Y185" i="9"/>
  <c r="AK181" i="9"/>
  <c r="AG181" i="9"/>
  <c r="AC181" i="9"/>
  <c r="Y181" i="9"/>
  <c r="AK177" i="9"/>
  <c r="AG177" i="9"/>
  <c r="AC177" i="9"/>
  <c r="Y177" i="9"/>
  <c r="AK173" i="9"/>
  <c r="AG173" i="9"/>
  <c r="AC173" i="9"/>
  <c r="Y173" i="9"/>
  <c r="AK169" i="9"/>
  <c r="AG169" i="9"/>
  <c r="AC169" i="9"/>
  <c r="Y169" i="9"/>
  <c r="AK165" i="9"/>
  <c r="AG165" i="9"/>
  <c r="AC165" i="9"/>
  <c r="Y165" i="9"/>
  <c r="AK161" i="9"/>
  <c r="AG161" i="9"/>
  <c r="AC161" i="9"/>
  <c r="Y161" i="9"/>
  <c r="AK157" i="9"/>
  <c r="AG157" i="9"/>
  <c r="AC157" i="9"/>
  <c r="Y157" i="9"/>
  <c r="AK153" i="9"/>
  <c r="AG153" i="9"/>
  <c r="AC153" i="9"/>
  <c r="Y153" i="9"/>
  <c r="AK149" i="9"/>
  <c r="AG149" i="9"/>
  <c r="AC149" i="9"/>
  <c r="Y149" i="9"/>
  <c r="AK145" i="9"/>
  <c r="AG145" i="9"/>
  <c r="AC145" i="9"/>
  <c r="Y145" i="9"/>
  <c r="AK141" i="9"/>
  <c r="AG141" i="9"/>
  <c r="AC141" i="9"/>
  <c r="Y141" i="9"/>
  <c r="AK137" i="9"/>
  <c r="AG137" i="9"/>
  <c r="AC137" i="9"/>
  <c r="Y137" i="9"/>
  <c r="AK133" i="9"/>
  <c r="AG133" i="9"/>
  <c r="AC133" i="9"/>
  <c r="Y133" i="9"/>
  <c r="AK129" i="9"/>
  <c r="AG129" i="9"/>
  <c r="AC129" i="9"/>
  <c r="Y129" i="9"/>
  <c r="AK125" i="9"/>
  <c r="AG125" i="9"/>
  <c r="AC125" i="9"/>
  <c r="Y125" i="9"/>
  <c r="AK121" i="9"/>
  <c r="AG121" i="9"/>
  <c r="AC121" i="9"/>
  <c r="Y121" i="9"/>
  <c r="AK117" i="9"/>
  <c r="AG117" i="9"/>
  <c r="AC117" i="9"/>
  <c r="Y117" i="9"/>
  <c r="AK113" i="9"/>
  <c r="AG113" i="9"/>
  <c r="AC113" i="9"/>
  <c r="Y113" i="9"/>
  <c r="AK109" i="9"/>
  <c r="AG109" i="9"/>
  <c r="AC109" i="9"/>
  <c r="Y109" i="9"/>
  <c r="AK105" i="9"/>
  <c r="AG105" i="9"/>
  <c r="AC105" i="9"/>
  <c r="Y105" i="9"/>
  <c r="AK101" i="9"/>
  <c r="AG101" i="9"/>
  <c r="AC101" i="9"/>
  <c r="Y101" i="9"/>
  <c r="AK97" i="9"/>
  <c r="AG97" i="9"/>
  <c r="AC97" i="9"/>
  <c r="Y97" i="9"/>
  <c r="AK93" i="9"/>
  <c r="AG93" i="9"/>
  <c r="AC93" i="9"/>
  <c r="Y93" i="9"/>
  <c r="AK89" i="9"/>
  <c r="AG89" i="9"/>
  <c r="AC89" i="9"/>
  <c r="Y89" i="9"/>
  <c r="AK85" i="9"/>
  <c r="AG85" i="9"/>
  <c r="AC85" i="9"/>
  <c r="Y85" i="9"/>
  <c r="AK81" i="9"/>
  <c r="AG81" i="9"/>
  <c r="AC81" i="9"/>
  <c r="Y81" i="9"/>
  <c r="AK77" i="9"/>
  <c r="AG77" i="9"/>
  <c r="AC77" i="9"/>
  <c r="Y77" i="9"/>
  <c r="AK73" i="9"/>
  <c r="AG73" i="9"/>
  <c r="AC73" i="9"/>
  <c r="Y73" i="9"/>
  <c r="AK69" i="9"/>
  <c r="AG69" i="9"/>
  <c r="AC69" i="9"/>
  <c r="Y69" i="9"/>
  <c r="AK65" i="9"/>
  <c r="AG65" i="9"/>
  <c r="AC65" i="9"/>
  <c r="Y65" i="9"/>
  <c r="AK61" i="9"/>
  <c r="AG61" i="9"/>
  <c r="AC61" i="9"/>
  <c r="Y61" i="9"/>
  <c r="AK57" i="9"/>
  <c r="AG57" i="9"/>
  <c r="AC57" i="9"/>
  <c r="Y57" i="9"/>
  <c r="AK250" i="9"/>
  <c r="AG250" i="9"/>
  <c r="AC250" i="9"/>
  <c r="Y250" i="9"/>
  <c r="AN249" i="9"/>
  <c r="AJ249" i="9"/>
  <c r="AF249" i="9"/>
  <c r="AB249" i="9"/>
  <c r="X249" i="9"/>
  <c r="AK246" i="9"/>
  <c r="AG246" i="9"/>
  <c r="AC246" i="9"/>
  <c r="Y246" i="9"/>
  <c r="AN245" i="9"/>
  <c r="AJ245" i="9"/>
  <c r="AF245" i="9"/>
  <c r="AB245" i="9"/>
  <c r="X245" i="9"/>
  <c r="AK242" i="9"/>
  <c r="AG242" i="9"/>
  <c r="AC242" i="9"/>
  <c r="Y242" i="9"/>
  <c r="AN241" i="9"/>
  <c r="AJ241" i="9"/>
  <c r="AF241" i="9"/>
  <c r="AB241" i="9"/>
  <c r="X241" i="9"/>
  <c r="AK238" i="9"/>
  <c r="AG238" i="9"/>
  <c r="AC238" i="9"/>
  <c r="Y238" i="9"/>
  <c r="AN237" i="9"/>
  <c r="AJ237" i="9"/>
  <c r="AF237" i="9"/>
  <c r="AB237" i="9"/>
  <c r="X237" i="9"/>
  <c r="AK234" i="9"/>
  <c r="AG234" i="9"/>
  <c r="AC234" i="9"/>
  <c r="Y234" i="9"/>
  <c r="AN233" i="9"/>
  <c r="AJ233" i="9"/>
  <c r="AF233" i="9"/>
  <c r="AB233" i="9"/>
  <c r="X233" i="9"/>
  <c r="AK230" i="9"/>
  <c r="AG230" i="9"/>
  <c r="AC230" i="9"/>
  <c r="Y230" i="9"/>
  <c r="AN229" i="9"/>
  <c r="AJ229" i="9"/>
  <c r="AF229" i="9"/>
  <c r="AB229" i="9"/>
  <c r="X229" i="9"/>
  <c r="AK226" i="9"/>
  <c r="AG226" i="9"/>
  <c r="AC226" i="9"/>
  <c r="Y226" i="9"/>
  <c r="AN225" i="9"/>
  <c r="AJ225" i="9"/>
  <c r="AF225" i="9"/>
  <c r="AB225" i="9"/>
  <c r="X225" i="9"/>
  <c r="AK222" i="9"/>
  <c r="AG222" i="9"/>
  <c r="AC222" i="9"/>
  <c r="Y222" i="9"/>
  <c r="AN221" i="9"/>
  <c r="AJ221" i="9"/>
  <c r="AF221" i="9"/>
  <c r="AB221" i="9"/>
  <c r="X221" i="9"/>
  <c r="AK218" i="9"/>
  <c r="AG218" i="9"/>
  <c r="AC218" i="9"/>
  <c r="Y218" i="9"/>
  <c r="AN217" i="9"/>
  <c r="AJ217" i="9"/>
  <c r="AF217" i="9"/>
  <c r="AB217" i="9"/>
  <c r="X217" i="9"/>
  <c r="AK214" i="9"/>
  <c r="AG214" i="9"/>
  <c r="AC214" i="9"/>
  <c r="Y214" i="9"/>
  <c r="AN213" i="9"/>
  <c r="AJ213" i="9"/>
  <c r="AF213" i="9"/>
  <c r="AB213" i="9"/>
  <c r="X213" i="9"/>
  <c r="AK210" i="9"/>
  <c r="AG210" i="9"/>
  <c r="AC210" i="9"/>
  <c r="Y210" i="9"/>
  <c r="AN209" i="9"/>
  <c r="AJ209" i="9"/>
  <c r="AF209" i="9"/>
  <c r="AB209" i="9"/>
  <c r="X209" i="9"/>
  <c r="AK206" i="9"/>
  <c r="AG206" i="9"/>
  <c r="AC206" i="9"/>
  <c r="Y206" i="9"/>
  <c r="AN205" i="9"/>
  <c r="AJ205" i="9"/>
  <c r="AF205" i="9"/>
  <c r="AB205" i="9"/>
  <c r="X205" i="9"/>
  <c r="AK202" i="9"/>
  <c r="AG202" i="9"/>
  <c r="AC202" i="9"/>
  <c r="Y202" i="9"/>
  <c r="AN201" i="9"/>
  <c r="AJ201" i="9"/>
  <c r="AF201" i="9"/>
  <c r="AB201" i="9"/>
  <c r="X201" i="9"/>
  <c r="R2" i="9"/>
  <c r="R9" i="9"/>
  <c r="R10" i="9" s="1"/>
  <c r="R15" i="9"/>
  <c r="R19" i="9" s="1"/>
  <c r="R16" i="9"/>
  <c r="AM200" i="9"/>
  <c r="R27" i="9" s="1"/>
  <c r="AK198" i="9"/>
  <c r="AG198" i="9"/>
  <c r="AC198" i="9"/>
  <c r="Y198" i="9"/>
  <c r="AN197" i="9"/>
  <c r="AJ197" i="9"/>
  <c r="AF197" i="9"/>
  <c r="AB197" i="9"/>
  <c r="X197" i="9"/>
  <c r="AK194" i="9"/>
  <c r="AG194" i="9"/>
  <c r="AC194" i="9"/>
  <c r="Y194" i="9"/>
  <c r="AN193" i="9"/>
  <c r="AJ193" i="9"/>
  <c r="AF193" i="9"/>
  <c r="AB193" i="9"/>
  <c r="X193" i="9"/>
  <c r="AK190" i="9"/>
  <c r="AG190" i="9"/>
  <c r="AC190" i="9"/>
  <c r="Y190" i="9"/>
  <c r="AN189" i="9"/>
  <c r="AJ189" i="9"/>
  <c r="AF189" i="9"/>
  <c r="AB189" i="9"/>
  <c r="X189" i="9"/>
  <c r="AK186" i="9"/>
  <c r="AG186" i="9"/>
  <c r="AC186" i="9"/>
  <c r="Y186" i="9"/>
  <c r="AN185" i="9"/>
  <c r="AJ185" i="9"/>
  <c r="AF185" i="9"/>
  <c r="AB185" i="9"/>
  <c r="X185" i="9"/>
  <c r="AK182" i="9"/>
  <c r="AG182" i="9"/>
  <c r="AC182" i="9"/>
  <c r="Y182" i="9"/>
  <c r="AN181" i="9"/>
  <c r="AJ181" i="9"/>
  <c r="AF181" i="9"/>
  <c r="AB181" i="9"/>
  <c r="X181" i="9"/>
  <c r="AK178" i="9"/>
  <c r="AG178" i="9"/>
  <c r="AC178" i="9"/>
  <c r="Y178" i="9"/>
  <c r="AN177" i="9"/>
  <c r="AJ177" i="9"/>
  <c r="AF177" i="9"/>
  <c r="AB177" i="9"/>
  <c r="X177" i="9"/>
  <c r="AK174" i="9"/>
  <c r="AG174" i="9"/>
  <c r="AC174" i="9"/>
  <c r="Y174" i="9"/>
  <c r="AN173" i="9"/>
  <c r="AJ173" i="9"/>
  <c r="AF173" i="9"/>
  <c r="AB173" i="9"/>
  <c r="X173" i="9"/>
  <c r="AK170" i="9"/>
  <c r="AG170" i="9"/>
  <c r="AC170" i="9"/>
  <c r="Y170" i="9"/>
  <c r="AN169" i="9"/>
  <c r="AJ169" i="9"/>
  <c r="AF169" i="9"/>
  <c r="AB169" i="9"/>
  <c r="X169" i="9"/>
  <c r="AK166" i="9"/>
  <c r="AG166" i="9"/>
  <c r="AC166" i="9"/>
  <c r="Y166" i="9"/>
  <c r="AN165" i="9"/>
  <c r="AJ165" i="9"/>
  <c r="AF165" i="9"/>
  <c r="AB165" i="9"/>
  <c r="X165" i="9"/>
  <c r="AK162" i="9"/>
  <c r="AG162" i="9"/>
  <c r="AC162" i="9"/>
  <c r="Y162" i="9"/>
  <c r="AN161" i="9"/>
  <c r="AJ161" i="9"/>
  <c r="AF161" i="9"/>
  <c r="AB161" i="9"/>
  <c r="X161" i="9"/>
  <c r="AK158" i="9"/>
  <c r="AG158" i="9"/>
  <c r="AC158" i="9"/>
  <c r="Y158" i="9"/>
  <c r="AN157" i="9"/>
  <c r="AJ157" i="9"/>
  <c r="AF157" i="9"/>
  <c r="AB157" i="9"/>
  <c r="X157" i="9"/>
  <c r="AK154" i="9"/>
  <c r="AG154" i="9"/>
  <c r="AC154" i="9"/>
  <c r="Y154" i="9"/>
  <c r="AN153" i="9"/>
  <c r="AJ153" i="9"/>
  <c r="AF153" i="9"/>
  <c r="AB153" i="9"/>
  <c r="X153" i="9"/>
  <c r="AK150" i="9"/>
  <c r="AG150" i="9"/>
  <c r="AC150" i="9"/>
  <c r="Y150" i="9"/>
  <c r="AN149" i="9"/>
  <c r="AJ149" i="9"/>
  <c r="AF149" i="9"/>
  <c r="AB149" i="9"/>
  <c r="X149" i="9"/>
  <c r="AK146" i="9"/>
  <c r="AG146" i="9"/>
  <c r="AC146" i="9"/>
  <c r="Y146" i="9"/>
  <c r="AN145" i="9"/>
  <c r="AJ145" i="9"/>
  <c r="AF145" i="9"/>
  <c r="AB145" i="9"/>
  <c r="X145" i="9"/>
  <c r="AK142" i="9"/>
  <c r="AG142" i="9"/>
  <c r="AC142" i="9"/>
  <c r="Y142" i="9"/>
  <c r="AN141" i="9"/>
  <c r="AJ141" i="9"/>
  <c r="AF141" i="9"/>
  <c r="AB141" i="9"/>
  <c r="X141" i="9"/>
  <c r="AK138" i="9"/>
  <c r="AG138" i="9"/>
  <c r="AC138" i="9"/>
  <c r="Y138" i="9"/>
  <c r="AN137" i="9"/>
  <c r="AJ137" i="9"/>
  <c r="AF137" i="9"/>
  <c r="AB137" i="9"/>
  <c r="X137" i="9"/>
  <c r="AK134" i="9"/>
  <c r="AG134" i="9"/>
  <c r="AC134" i="9"/>
  <c r="Y134" i="9"/>
  <c r="AN133" i="9"/>
  <c r="AJ133" i="9"/>
  <c r="AF133" i="9"/>
  <c r="AB133" i="9"/>
  <c r="X133" i="9"/>
  <c r="AK130" i="9"/>
  <c r="AG130" i="9"/>
  <c r="AC130" i="9"/>
  <c r="Y130" i="9"/>
  <c r="AN129" i="9"/>
  <c r="AJ129" i="9"/>
  <c r="AF129" i="9"/>
  <c r="AB129" i="9"/>
  <c r="X129" i="9"/>
  <c r="AK126" i="9"/>
  <c r="AG126" i="9"/>
  <c r="AC126" i="9"/>
  <c r="Y126" i="9"/>
  <c r="AN125" i="9"/>
  <c r="AJ125" i="9"/>
  <c r="AF125" i="9"/>
  <c r="AB125" i="9"/>
  <c r="X125" i="9"/>
  <c r="AK122" i="9"/>
  <c r="AG122" i="9"/>
  <c r="AC122" i="9"/>
  <c r="Y122" i="9"/>
  <c r="AN121" i="9"/>
  <c r="AJ121" i="9"/>
  <c r="AF121" i="9"/>
  <c r="AB121" i="9"/>
  <c r="X121" i="9"/>
  <c r="AK118" i="9"/>
  <c r="AG118" i="9"/>
  <c r="AC118" i="9"/>
  <c r="Y118" i="9"/>
  <c r="AN117" i="9"/>
  <c r="AJ117" i="9"/>
  <c r="AF117" i="9"/>
  <c r="AB117" i="9"/>
  <c r="X117" i="9"/>
  <c r="AK114" i="9"/>
  <c r="AG114" i="9"/>
  <c r="AC114" i="9"/>
  <c r="Y114" i="9"/>
  <c r="AN113" i="9"/>
  <c r="AJ113" i="9"/>
  <c r="AF113" i="9"/>
  <c r="AB113" i="9"/>
  <c r="X113" i="9"/>
  <c r="AK110" i="9"/>
  <c r="AG110" i="9"/>
  <c r="AC110" i="9"/>
  <c r="Y110" i="9"/>
  <c r="AN109" i="9"/>
  <c r="AJ109" i="9"/>
  <c r="AF109" i="9"/>
  <c r="AB109" i="9"/>
  <c r="X109" i="9"/>
  <c r="AK106" i="9"/>
  <c r="AG106" i="9"/>
  <c r="AC106" i="9"/>
  <c r="Y106" i="9"/>
  <c r="AN105" i="9"/>
  <c r="AJ105" i="9"/>
  <c r="AF105" i="9"/>
  <c r="AB105" i="9"/>
  <c r="X105" i="9"/>
  <c r="AK102" i="9"/>
  <c r="AG102" i="9"/>
  <c r="AC102" i="9"/>
  <c r="Y102" i="9"/>
  <c r="AN101" i="9"/>
  <c r="AJ101" i="9"/>
  <c r="AF101" i="9"/>
  <c r="AB101" i="9"/>
  <c r="X101" i="9"/>
  <c r="AK98" i="9"/>
  <c r="AG98" i="9"/>
  <c r="AC98" i="9"/>
  <c r="Y98" i="9"/>
  <c r="AN97" i="9"/>
  <c r="AJ97" i="9"/>
  <c r="AF97" i="9"/>
  <c r="AB97" i="9"/>
  <c r="X97" i="9"/>
  <c r="AK94" i="9"/>
  <c r="AG94" i="9"/>
  <c r="AC94" i="9"/>
  <c r="Y94" i="9"/>
  <c r="AN93" i="9"/>
  <c r="AJ93" i="9"/>
  <c r="AF93" i="9"/>
  <c r="AB93" i="9"/>
  <c r="X93" i="9"/>
  <c r="AK90" i="9"/>
  <c r="AG90" i="9"/>
  <c r="AC90" i="9"/>
  <c r="Y90" i="9"/>
  <c r="AN89" i="9"/>
  <c r="AJ89" i="9"/>
  <c r="AF89" i="9"/>
  <c r="AB89" i="9"/>
  <c r="X89" i="9"/>
  <c r="AK86" i="9"/>
  <c r="AG86" i="9"/>
  <c r="AC86" i="9"/>
  <c r="Y86" i="9"/>
  <c r="AN85" i="9"/>
  <c r="AJ85" i="9"/>
  <c r="AF85" i="9"/>
  <c r="AB85" i="9"/>
  <c r="X85" i="9"/>
  <c r="AK82" i="9"/>
  <c r="AG82" i="9"/>
  <c r="AC82" i="9"/>
  <c r="Y82" i="9"/>
  <c r="AN81" i="9"/>
  <c r="AJ81" i="9"/>
  <c r="AF81" i="9"/>
  <c r="AB81" i="9"/>
  <c r="X81" i="9"/>
  <c r="AK78" i="9"/>
  <c r="AG78" i="9"/>
  <c r="AC78" i="9"/>
  <c r="Y78" i="9"/>
  <c r="AN77" i="9"/>
  <c r="AJ77" i="9"/>
  <c r="AF77" i="9"/>
  <c r="AB77" i="9"/>
  <c r="X77" i="9"/>
  <c r="AK74" i="9"/>
  <c r="AG74" i="9"/>
  <c r="AC74" i="9"/>
  <c r="Y74" i="9"/>
  <c r="AN73" i="9"/>
  <c r="AJ73" i="9"/>
  <c r="AF73" i="9"/>
  <c r="AB73" i="9"/>
  <c r="X73" i="9"/>
  <c r="AK70" i="9"/>
  <c r="AG70" i="9"/>
  <c r="AC70" i="9"/>
  <c r="Y70" i="9"/>
  <c r="AN69" i="9"/>
  <c r="AJ69" i="9"/>
  <c r="AF69" i="9"/>
  <c r="AB69" i="9"/>
  <c r="X69" i="9"/>
  <c r="AK66" i="9"/>
  <c r="AG66" i="9"/>
  <c r="AC66" i="9"/>
  <c r="Y66" i="9"/>
  <c r="AN65" i="9"/>
  <c r="AJ65" i="9"/>
  <c r="AF65" i="9"/>
  <c r="AB65" i="9"/>
  <c r="X65" i="9"/>
  <c r="AK62" i="9"/>
  <c r="AG62" i="9"/>
  <c r="AC62" i="9"/>
  <c r="Y62" i="9"/>
  <c r="AN61" i="9"/>
  <c r="AJ61" i="9"/>
  <c r="AF61" i="9"/>
  <c r="AB61" i="9"/>
  <c r="X61" i="9"/>
  <c r="AK58" i="9"/>
  <c r="W257" i="9"/>
  <c r="AK255" i="9"/>
  <c r="AG255" i="9"/>
  <c r="AC255" i="9"/>
  <c r="Y255" i="9"/>
  <c r="AN254" i="9"/>
  <c r="AJ254" i="9"/>
  <c r="AF254" i="9"/>
  <c r="AB254" i="9"/>
  <c r="X254" i="9"/>
  <c r="AM253" i="9"/>
  <c r="AI253" i="9"/>
  <c r="AE253" i="9"/>
  <c r="AA253" i="9"/>
  <c r="W253" i="9"/>
  <c r="AK251" i="9"/>
  <c r="AG251" i="9"/>
  <c r="AC251" i="9"/>
  <c r="Y251" i="9"/>
  <c r="AN250" i="9"/>
  <c r="AJ250" i="9"/>
  <c r="AF250" i="9"/>
  <c r="AB250" i="9"/>
  <c r="X250" i="9"/>
  <c r="AM249" i="9"/>
  <c r="AI249" i="9"/>
  <c r="AE249" i="9"/>
  <c r="AA249" i="9"/>
  <c r="W249" i="9"/>
  <c r="AK247" i="9"/>
  <c r="AG247" i="9"/>
  <c r="AC247" i="9"/>
  <c r="Y247" i="9"/>
  <c r="AN246" i="9"/>
  <c r="AJ246" i="9"/>
  <c r="AF246" i="9"/>
  <c r="AB246" i="9"/>
  <c r="X246" i="9"/>
  <c r="AM245" i="9"/>
  <c r="AI245" i="9"/>
  <c r="AE245" i="9"/>
  <c r="AA245" i="9"/>
  <c r="W245" i="9"/>
  <c r="AK243" i="9"/>
  <c r="AG243" i="9"/>
  <c r="AC243" i="9"/>
  <c r="Y243" i="9"/>
  <c r="AN242" i="9"/>
  <c r="AJ242" i="9"/>
  <c r="AF242" i="9"/>
  <c r="AB242" i="9"/>
  <c r="X242" i="9"/>
  <c r="AM241" i="9"/>
  <c r="AI241" i="9"/>
  <c r="AE241" i="9"/>
  <c r="AA241" i="9"/>
  <c r="W241" i="9"/>
  <c r="AK239" i="9"/>
  <c r="AG239" i="9"/>
  <c r="AC239" i="9"/>
  <c r="Y239" i="9"/>
  <c r="AN238" i="9"/>
  <c r="AJ238" i="9"/>
  <c r="AF238" i="9"/>
  <c r="AB238" i="9"/>
  <c r="X238" i="9"/>
  <c r="AM237" i="9"/>
  <c r="AI237" i="9"/>
  <c r="AE237" i="9"/>
  <c r="AA237" i="9"/>
  <c r="W237" i="9"/>
  <c r="AK235" i="9"/>
  <c r="AG235" i="9"/>
  <c r="AC235" i="9"/>
  <c r="Y235" i="9"/>
  <c r="AN234" i="9"/>
  <c r="AJ234" i="9"/>
  <c r="AF234" i="9"/>
  <c r="AB234" i="9"/>
  <c r="X234" i="9"/>
  <c r="AM233" i="9"/>
  <c r="AI233" i="9"/>
  <c r="AE233" i="9"/>
  <c r="AA233" i="9"/>
  <c r="W233" i="9"/>
  <c r="AK231" i="9"/>
  <c r="AG231" i="9"/>
  <c r="AC231" i="9"/>
  <c r="Y231" i="9"/>
  <c r="AN230" i="9"/>
  <c r="AJ230" i="9"/>
  <c r="AF230" i="9"/>
  <c r="AB230" i="9"/>
  <c r="X230" i="9"/>
  <c r="AM229" i="9"/>
  <c r="AI229" i="9"/>
  <c r="AE229" i="9"/>
  <c r="AA229" i="9"/>
  <c r="W229" i="9"/>
  <c r="AK227" i="9"/>
  <c r="AG227" i="9"/>
  <c r="AC227" i="9"/>
  <c r="Y227" i="9"/>
  <c r="AN226" i="9"/>
  <c r="AJ226" i="9"/>
  <c r="AF226" i="9"/>
  <c r="AB226" i="9"/>
  <c r="X226" i="9"/>
  <c r="AM225" i="9"/>
  <c r="AI225" i="9"/>
  <c r="AE225" i="9"/>
  <c r="AA225" i="9"/>
  <c r="W225" i="9"/>
  <c r="AK223" i="9"/>
  <c r="AG223" i="9"/>
  <c r="AC223" i="9"/>
  <c r="Y223" i="9"/>
  <c r="AN222" i="9"/>
  <c r="AJ222" i="9"/>
  <c r="AF222" i="9"/>
  <c r="AB222" i="9"/>
  <c r="X222" i="9"/>
  <c r="AM221" i="9"/>
  <c r="AI221" i="9"/>
  <c r="AE221" i="9"/>
  <c r="AA221" i="9"/>
  <c r="W221" i="9"/>
  <c r="AK219" i="9"/>
  <c r="AG219" i="9"/>
  <c r="AC219" i="9"/>
  <c r="Y219" i="9"/>
  <c r="AN218" i="9"/>
  <c r="AJ218" i="9"/>
  <c r="AF218" i="9"/>
  <c r="AB218" i="9"/>
  <c r="X218" i="9"/>
  <c r="AM217" i="9"/>
  <c r="AI217" i="9"/>
  <c r="AE217" i="9"/>
  <c r="AA217" i="9"/>
  <c r="W217" i="9"/>
  <c r="AK215" i="9"/>
  <c r="AG215" i="9"/>
  <c r="AC215" i="9"/>
  <c r="Y215" i="9"/>
  <c r="AN214" i="9"/>
  <c r="AJ214" i="9"/>
  <c r="AF214" i="9"/>
  <c r="AB214" i="9"/>
  <c r="X214" i="9"/>
  <c r="AM213" i="9"/>
  <c r="AI213" i="9"/>
  <c r="AE213" i="9"/>
  <c r="AA213" i="9"/>
  <c r="W213" i="9"/>
  <c r="AK211" i="9"/>
  <c r="AG211" i="9"/>
  <c r="AC211" i="9"/>
  <c r="Y211" i="9"/>
  <c r="AN210" i="9"/>
  <c r="AJ210" i="9"/>
  <c r="AF210" i="9"/>
  <c r="AB210" i="9"/>
  <c r="X210" i="9"/>
  <c r="AM209" i="9"/>
  <c r="AI209" i="9"/>
  <c r="AE209" i="9"/>
  <c r="AA209" i="9"/>
  <c r="W209" i="9"/>
  <c r="AK207" i="9"/>
  <c r="AG207" i="9"/>
  <c r="AC207" i="9"/>
  <c r="Y207" i="9"/>
  <c r="AN206" i="9"/>
  <c r="AJ206" i="9"/>
  <c r="AF206" i="9"/>
  <c r="AB206" i="9"/>
  <c r="X206" i="9"/>
  <c r="AM205" i="9"/>
  <c r="AI205" i="9"/>
  <c r="AE205" i="9"/>
  <c r="AA205" i="9"/>
  <c r="W205" i="9"/>
  <c r="AK203" i="9"/>
  <c r="AG203" i="9"/>
  <c r="AC203" i="9"/>
  <c r="Y203" i="9"/>
  <c r="AN202" i="9"/>
  <c r="AJ202" i="9"/>
  <c r="AF202" i="9"/>
  <c r="AB202" i="9"/>
  <c r="X202" i="9"/>
  <c r="AM201" i="9"/>
  <c r="AI201" i="9"/>
  <c r="AE201" i="9"/>
  <c r="AA201" i="9"/>
  <c r="W201" i="9"/>
  <c r="AK199" i="9"/>
  <c r="AG199" i="9"/>
  <c r="AC199" i="9"/>
  <c r="Y199" i="9"/>
  <c r="AN198" i="9"/>
  <c r="AJ198" i="9"/>
  <c r="AF198" i="9"/>
  <c r="AB198" i="9"/>
  <c r="X198" i="9"/>
  <c r="AM197" i="9"/>
  <c r="AI197" i="9"/>
  <c r="AE197" i="9"/>
  <c r="AA197" i="9"/>
  <c r="W197" i="9"/>
  <c r="AK195" i="9"/>
  <c r="AG195" i="9"/>
  <c r="AC195" i="9"/>
  <c r="Y195" i="9"/>
  <c r="AN194" i="9"/>
  <c r="AJ194" i="9"/>
  <c r="AF194" i="9"/>
  <c r="AB194" i="9"/>
  <c r="X194" i="9"/>
  <c r="AM193" i="9"/>
  <c r="AI193" i="9"/>
  <c r="AE193" i="9"/>
  <c r="AA193" i="9"/>
  <c r="W193" i="9"/>
  <c r="AK191" i="9"/>
  <c r="AG191" i="9"/>
  <c r="AC191" i="9"/>
  <c r="Y191" i="9"/>
  <c r="AN190" i="9"/>
  <c r="AJ190" i="9"/>
  <c r="AF190" i="9"/>
  <c r="AB190" i="9"/>
  <c r="X190" i="9"/>
  <c r="AM189" i="9"/>
  <c r="AI189" i="9"/>
  <c r="AE189" i="9"/>
  <c r="AA189" i="9"/>
  <c r="W189" i="9"/>
  <c r="AK187" i="9"/>
  <c r="AG187" i="9"/>
  <c r="AC187" i="9"/>
  <c r="Y187" i="9"/>
  <c r="AN186" i="9"/>
  <c r="AJ186" i="9"/>
  <c r="AF186" i="9"/>
  <c r="AB186" i="9"/>
  <c r="X186" i="9"/>
  <c r="AM185" i="9"/>
  <c r="AI185" i="9"/>
  <c r="AE185" i="9"/>
  <c r="AA185" i="9"/>
  <c r="W185" i="9"/>
  <c r="AK183" i="9"/>
  <c r="AG183" i="9"/>
  <c r="AC183" i="9"/>
  <c r="Y183" i="9"/>
  <c r="AN182" i="9"/>
  <c r="AJ182" i="9"/>
  <c r="AF182" i="9"/>
  <c r="AB182" i="9"/>
  <c r="X182" i="9"/>
  <c r="AM181" i="9"/>
  <c r="AI181" i="9"/>
  <c r="AE181" i="9"/>
  <c r="AA181" i="9"/>
  <c r="W181" i="9"/>
  <c r="AK179" i="9"/>
  <c r="AG179" i="9"/>
  <c r="AC179" i="9"/>
  <c r="Y179" i="9"/>
  <c r="AN178" i="9"/>
  <c r="AJ178" i="9"/>
  <c r="AF178" i="9"/>
  <c r="AB178" i="9"/>
  <c r="X178" i="9"/>
  <c r="AM177" i="9"/>
  <c r="AI177" i="9"/>
  <c r="AE177" i="9"/>
  <c r="AA177" i="9"/>
  <c r="W177" i="9"/>
  <c r="AK175" i="9"/>
  <c r="AG175" i="9"/>
  <c r="AC175" i="9"/>
  <c r="Y175" i="9"/>
  <c r="AN174" i="9"/>
  <c r="AJ174" i="9"/>
  <c r="AF174" i="9"/>
  <c r="AB174" i="9"/>
  <c r="X174" i="9"/>
  <c r="AM173" i="9"/>
  <c r="AI173" i="9"/>
  <c r="AE173" i="9"/>
  <c r="AA173" i="9"/>
  <c r="W173" i="9"/>
  <c r="AK171" i="9"/>
  <c r="AG171" i="9"/>
  <c r="AC171" i="9"/>
  <c r="Y171" i="9"/>
  <c r="AN170" i="9"/>
  <c r="AJ170" i="9"/>
  <c r="AF170" i="9"/>
  <c r="AB170" i="9"/>
  <c r="X170" i="9"/>
  <c r="AM169" i="9"/>
  <c r="AI169" i="9"/>
  <c r="AE169" i="9"/>
  <c r="AA169" i="9"/>
  <c r="W169" i="9"/>
  <c r="AK167" i="9"/>
  <c r="AG167" i="9"/>
  <c r="AC167" i="9"/>
  <c r="Y167" i="9"/>
  <c r="AN166" i="9"/>
  <c r="AJ166" i="9"/>
  <c r="AF166" i="9"/>
  <c r="AB166" i="9"/>
  <c r="X166" i="9"/>
  <c r="AM165" i="9"/>
  <c r="AI165" i="9"/>
  <c r="AE165" i="9"/>
  <c r="AA165" i="9"/>
  <c r="W165" i="9"/>
  <c r="AK163" i="9"/>
  <c r="AG163" i="9"/>
  <c r="AC163" i="9"/>
  <c r="Y163" i="9"/>
  <c r="AN162" i="9"/>
  <c r="AJ162" i="9"/>
  <c r="AF162" i="9"/>
  <c r="AB162" i="9"/>
  <c r="X162" i="9"/>
  <c r="AM161" i="9"/>
  <c r="AI161" i="9"/>
  <c r="AE161" i="9"/>
  <c r="AA161" i="9"/>
  <c r="W161" i="9"/>
  <c r="AK159" i="9"/>
  <c r="AG159" i="9"/>
  <c r="AC159" i="9"/>
  <c r="Y159" i="9"/>
  <c r="AN158" i="9"/>
  <c r="AJ158" i="9"/>
  <c r="AF158" i="9"/>
  <c r="AB158" i="9"/>
  <c r="X158" i="9"/>
  <c r="AM157" i="9"/>
  <c r="AI157" i="9"/>
  <c r="AE157" i="9"/>
  <c r="AA157" i="9"/>
  <c r="W157" i="9"/>
  <c r="AK155" i="9"/>
  <c r="AG155" i="9"/>
  <c r="AC155" i="9"/>
  <c r="Y155" i="9"/>
  <c r="AN154" i="9"/>
  <c r="AJ154" i="9"/>
  <c r="AF154" i="9"/>
  <c r="AB154" i="9"/>
  <c r="X154" i="9"/>
  <c r="AM153" i="9"/>
  <c r="AI153" i="9"/>
  <c r="AE153" i="9"/>
  <c r="AA153" i="9"/>
  <c r="W153" i="9"/>
  <c r="AK151" i="9"/>
  <c r="AG151" i="9"/>
  <c r="AC151" i="9"/>
  <c r="Y151" i="9"/>
  <c r="AN150" i="9"/>
  <c r="AJ150" i="9"/>
  <c r="AF150" i="9"/>
  <c r="AB150" i="9"/>
  <c r="X150" i="9"/>
  <c r="AM149" i="9"/>
  <c r="AI149" i="9"/>
  <c r="AE149" i="9"/>
  <c r="AA149" i="9"/>
  <c r="W149" i="9"/>
  <c r="AK147" i="9"/>
  <c r="AG147" i="9"/>
  <c r="AC147" i="9"/>
  <c r="Y147" i="9"/>
  <c r="AN146" i="9"/>
  <c r="AJ146" i="9"/>
  <c r="AF146" i="9"/>
  <c r="AB146" i="9"/>
  <c r="X146" i="9"/>
  <c r="AM145" i="9"/>
  <c r="AI145" i="9"/>
  <c r="AE145" i="9"/>
  <c r="AA145" i="9"/>
  <c r="W145" i="9"/>
  <c r="AK143" i="9"/>
  <c r="AG143" i="9"/>
  <c r="AC143" i="9"/>
  <c r="Y143" i="9"/>
  <c r="AN142" i="9"/>
  <c r="AJ142" i="9"/>
  <c r="AF142" i="9"/>
  <c r="AB142" i="9"/>
  <c r="X142" i="9"/>
  <c r="AM141" i="9"/>
  <c r="AI141" i="9"/>
  <c r="AE141" i="9"/>
  <c r="AA141" i="9"/>
  <c r="W141" i="9"/>
  <c r="AK139" i="9"/>
  <c r="AG139" i="9"/>
  <c r="AC139" i="9"/>
  <c r="Y139" i="9"/>
  <c r="AN138" i="9"/>
  <c r="AJ138" i="9"/>
  <c r="AF138" i="9"/>
  <c r="AB138" i="9"/>
  <c r="X138" i="9"/>
  <c r="AM137" i="9"/>
  <c r="AI137" i="9"/>
  <c r="AE137" i="9"/>
  <c r="AA137" i="9"/>
  <c r="W137" i="9"/>
  <c r="AK135" i="9"/>
  <c r="AG135" i="9"/>
  <c r="AC135" i="9"/>
  <c r="Y135" i="9"/>
  <c r="AN134" i="9"/>
  <c r="AJ134" i="9"/>
  <c r="AF134" i="9"/>
  <c r="AB134" i="9"/>
  <c r="X134" i="9"/>
  <c r="AM133" i="9"/>
  <c r="AI133" i="9"/>
  <c r="AE133" i="9"/>
  <c r="AA133" i="9"/>
  <c r="W133" i="9"/>
  <c r="AK131" i="9"/>
  <c r="AG131" i="9"/>
  <c r="AC131" i="9"/>
  <c r="Y131" i="9"/>
  <c r="AN130" i="9"/>
  <c r="AJ130" i="9"/>
  <c r="AF130" i="9"/>
  <c r="AB130" i="9"/>
  <c r="X130" i="9"/>
  <c r="AM129" i="9"/>
  <c r="AI129" i="9"/>
  <c r="AE129" i="9"/>
  <c r="AA129" i="9"/>
  <c r="W129" i="9"/>
  <c r="AK127" i="9"/>
  <c r="AG127" i="9"/>
  <c r="AC127" i="9"/>
  <c r="Y127" i="9"/>
  <c r="AN126" i="9"/>
  <c r="AJ126" i="9"/>
  <c r="AF126" i="9"/>
  <c r="AB126" i="9"/>
  <c r="X126" i="9"/>
  <c r="AM125" i="9"/>
  <c r="AI125" i="9"/>
  <c r="AE125" i="9"/>
  <c r="AA125" i="9"/>
  <c r="W125" i="9"/>
  <c r="AK123" i="9"/>
  <c r="AG123" i="9"/>
  <c r="AC123" i="9"/>
  <c r="Y123" i="9"/>
  <c r="AN122" i="9"/>
  <c r="AJ122" i="9"/>
  <c r="AF122" i="9"/>
  <c r="AB122" i="9"/>
  <c r="X122" i="9"/>
  <c r="AM121" i="9"/>
  <c r="AI121" i="9"/>
  <c r="AE121" i="9"/>
  <c r="AA121" i="9"/>
  <c r="W121" i="9"/>
  <c r="AK119" i="9"/>
  <c r="AG119" i="9"/>
  <c r="AC119" i="9"/>
  <c r="Y119" i="9"/>
  <c r="AN118" i="9"/>
  <c r="AJ118" i="9"/>
  <c r="AF118" i="9"/>
  <c r="AB118" i="9"/>
  <c r="X118" i="9"/>
  <c r="AM117" i="9"/>
  <c r="AI117" i="9"/>
  <c r="AE117" i="9"/>
  <c r="AA117" i="9"/>
  <c r="W117" i="9"/>
  <c r="AK115" i="9"/>
  <c r="AG115" i="9"/>
  <c r="AC115" i="9"/>
  <c r="Y115" i="9"/>
  <c r="AN114" i="9"/>
  <c r="AJ114" i="9"/>
  <c r="AF114" i="9"/>
  <c r="AB114" i="9"/>
  <c r="X114" i="9"/>
  <c r="AM113" i="9"/>
  <c r="AI113" i="9"/>
  <c r="AE113" i="9"/>
  <c r="AA113" i="9"/>
  <c r="W113" i="9"/>
  <c r="AK111" i="9"/>
  <c r="AG111" i="9"/>
  <c r="AC111" i="9"/>
  <c r="Y111" i="9"/>
  <c r="AN110" i="9"/>
  <c r="AJ110" i="9"/>
  <c r="AF110" i="9"/>
  <c r="AB110" i="9"/>
  <c r="X110" i="9"/>
  <c r="AM109" i="9"/>
  <c r="AI109" i="9"/>
  <c r="AE109" i="9"/>
  <c r="AA109" i="9"/>
  <c r="W109" i="9"/>
  <c r="AK107" i="9"/>
  <c r="AG107" i="9"/>
  <c r="AC107" i="9"/>
  <c r="Y107" i="9"/>
  <c r="AN106" i="9"/>
  <c r="AJ106" i="9"/>
  <c r="AF106" i="9"/>
  <c r="AB106" i="9"/>
  <c r="X106" i="9"/>
  <c r="AM105" i="9"/>
  <c r="AI105" i="9"/>
  <c r="AE105" i="9"/>
  <c r="AA105" i="9"/>
  <c r="W105" i="9"/>
  <c r="AK103" i="9"/>
  <c r="AG103" i="9"/>
  <c r="AC103" i="9"/>
  <c r="Y103" i="9"/>
  <c r="AN102" i="9"/>
  <c r="AJ102" i="9"/>
  <c r="AF102" i="9"/>
  <c r="AB102" i="9"/>
  <c r="X102" i="9"/>
  <c r="AM101" i="9"/>
  <c r="AI101" i="9"/>
  <c r="AE101" i="9"/>
  <c r="AA101" i="9"/>
  <c r="W101" i="9"/>
  <c r="AK99" i="9"/>
  <c r="AG99" i="9"/>
  <c r="AC99" i="9"/>
  <c r="Y99" i="9"/>
  <c r="AN98" i="9"/>
  <c r="AJ98" i="9"/>
  <c r="AF98" i="9"/>
  <c r="AB98" i="9"/>
  <c r="X98" i="9"/>
  <c r="AM97" i="9"/>
  <c r="AI97" i="9"/>
  <c r="AE97" i="9"/>
  <c r="AA97" i="9"/>
  <c r="W97" i="9"/>
  <c r="AK95" i="9"/>
  <c r="AG95" i="9"/>
  <c r="AC95" i="9"/>
  <c r="Y95" i="9"/>
  <c r="AN94" i="9"/>
  <c r="AJ94" i="9"/>
  <c r="AF94" i="9"/>
  <c r="AB94" i="9"/>
  <c r="X94" i="9"/>
  <c r="AM93" i="9"/>
  <c r="AI93" i="9"/>
  <c r="AE93" i="9"/>
  <c r="AA93" i="9"/>
  <c r="W93" i="9"/>
  <c r="AK91" i="9"/>
  <c r="AG91" i="9"/>
  <c r="AC91" i="9"/>
  <c r="Y91" i="9"/>
  <c r="AN90" i="9"/>
  <c r="AJ90" i="9"/>
  <c r="AF90" i="9"/>
  <c r="AB90" i="9"/>
  <c r="X90" i="9"/>
  <c r="AM89" i="9"/>
  <c r="AI89" i="9"/>
  <c r="AE89" i="9"/>
  <c r="AA89" i="9"/>
  <c r="W89" i="9"/>
  <c r="AK87" i="9"/>
  <c r="AG87" i="9"/>
  <c r="AC87" i="9"/>
  <c r="Y87" i="9"/>
  <c r="AN86" i="9"/>
  <c r="AJ86" i="9"/>
  <c r="AF86" i="9"/>
  <c r="AB86" i="9"/>
  <c r="X86" i="9"/>
  <c r="AM85" i="9"/>
  <c r="AI85" i="9"/>
  <c r="AE85" i="9"/>
  <c r="AA85" i="9"/>
  <c r="W85" i="9"/>
  <c r="AK83" i="9"/>
  <c r="AG83" i="9"/>
  <c r="AC83" i="9"/>
  <c r="Y83" i="9"/>
  <c r="AN82" i="9"/>
  <c r="AJ82" i="9"/>
  <c r="AF82" i="9"/>
  <c r="AB82" i="9"/>
  <c r="X82" i="9"/>
  <c r="AM81" i="9"/>
  <c r="AI81" i="9"/>
  <c r="AE81" i="9"/>
  <c r="AA81" i="9"/>
  <c r="W81" i="9"/>
  <c r="AK79" i="9"/>
  <c r="AG79" i="9"/>
  <c r="AC79" i="9"/>
  <c r="Y79" i="9"/>
  <c r="AN78" i="9"/>
  <c r="AJ78" i="9"/>
  <c r="AF78" i="9"/>
  <c r="AB78" i="9"/>
  <c r="X78" i="9"/>
  <c r="AM77" i="9"/>
  <c r="AI77" i="9"/>
  <c r="AE77" i="9"/>
  <c r="AA77" i="9"/>
  <c r="W77" i="9"/>
  <c r="AK75" i="9"/>
  <c r="AG75" i="9"/>
  <c r="AC75" i="9"/>
  <c r="Y75" i="9"/>
  <c r="AN74" i="9"/>
  <c r="AJ74" i="9"/>
  <c r="AF74" i="9"/>
  <c r="AB74" i="9"/>
  <c r="X74" i="9"/>
  <c r="AM73" i="9"/>
  <c r="AI73" i="9"/>
  <c r="AE73" i="9"/>
  <c r="AA73" i="9"/>
  <c r="W73" i="9"/>
  <c r="AK71" i="9"/>
  <c r="AG71" i="9"/>
  <c r="AC71" i="9"/>
  <c r="Y71" i="9"/>
  <c r="AN70" i="9"/>
  <c r="AJ70" i="9"/>
  <c r="AF70" i="9"/>
  <c r="AB70" i="9"/>
  <c r="X70" i="9"/>
  <c r="AM69" i="9"/>
  <c r="AI69" i="9"/>
  <c r="AE69" i="9"/>
  <c r="AA69" i="9"/>
  <c r="W69" i="9"/>
  <c r="AK67" i="9"/>
  <c r="AG67" i="9"/>
  <c r="AC67" i="9"/>
  <c r="Y67" i="9"/>
  <c r="AN66" i="9"/>
  <c r="AJ66" i="9"/>
  <c r="AF66" i="9"/>
  <c r="AB66" i="9"/>
  <c r="X66" i="9"/>
  <c r="AM65" i="9"/>
  <c r="AI65" i="9"/>
  <c r="AE65" i="9"/>
  <c r="AA65" i="9"/>
  <c r="W65" i="9"/>
  <c r="AK63" i="9"/>
  <c r="AG63" i="9"/>
  <c r="AC63" i="9"/>
  <c r="Y63" i="9"/>
  <c r="AN62" i="9"/>
  <c r="AJ62" i="9"/>
  <c r="AF62" i="9"/>
  <c r="AB62" i="9"/>
  <c r="X62" i="9"/>
  <c r="AM61" i="9"/>
  <c r="AI61" i="9"/>
  <c r="AE61" i="9"/>
  <c r="AA61" i="9"/>
  <c r="W61" i="9"/>
  <c r="AK59" i="9"/>
  <c r="AG59" i="9"/>
  <c r="AC59" i="9"/>
  <c r="Y59" i="9"/>
  <c r="AN58" i="9"/>
  <c r="AJ58" i="9"/>
  <c r="AF58" i="9"/>
  <c r="AB58" i="9"/>
  <c r="X58" i="9"/>
  <c r="AM57" i="9"/>
  <c r="AI57" i="9"/>
  <c r="AE57" i="9"/>
  <c r="AA57" i="9"/>
  <c r="W57" i="9"/>
  <c r="AK55" i="9"/>
  <c r="AG55" i="9"/>
  <c r="AC55" i="9"/>
  <c r="Y55" i="9"/>
  <c r="AN54" i="9"/>
  <c r="AJ54" i="9"/>
  <c r="AF54" i="9"/>
  <c r="AB54" i="9"/>
  <c r="X54" i="9"/>
  <c r="AM53" i="9"/>
  <c r="AI53" i="9"/>
  <c r="AE53" i="9"/>
  <c r="AA53" i="9"/>
  <c r="W53" i="9"/>
  <c r="AK51" i="9"/>
  <c r="AG51" i="9"/>
  <c r="AC51" i="9"/>
  <c r="Y51" i="9"/>
  <c r="AN50" i="9"/>
  <c r="AJ50" i="9"/>
  <c r="AF50" i="9"/>
  <c r="AB50" i="9"/>
  <c r="X50" i="9"/>
  <c r="AM49" i="9"/>
  <c r="AI49" i="9"/>
  <c r="AE49" i="9"/>
  <c r="AA49" i="9"/>
  <c r="W49" i="9"/>
  <c r="AK47" i="9"/>
  <c r="AG47" i="9"/>
  <c r="AC47" i="9"/>
  <c r="Y47" i="9"/>
  <c r="AN46" i="9"/>
  <c r="AJ46" i="9"/>
  <c r="AF46" i="9"/>
  <c r="AB46" i="9"/>
  <c r="X46" i="9"/>
  <c r="AM45" i="9"/>
  <c r="AI45" i="9"/>
  <c r="AE45" i="9"/>
  <c r="AA45" i="9"/>
  <c r="W45" i="9"/>
  <c r="AK43" i="9"/>
  <c r="AG43" i="9"/>
  <c r="AC43" i="9"/>
  <c r="Y43" i="9"/>
  <c r="AN42" i="9"/>
  <c r="AJ42" i="9"/>
  <c r="AF42" i="9"/>
  <c r="AB42" i="9"/>
  <c r="X42" i="9"/>
  <c r="AM41" i="9"/>
  <c r="AI41" i="9"/>
  <c r="AE41" i="9"/>
  <c r="AA41" i="9"/>
  <c r="W41" i="9"/>
  <c r="AK39" i="9"/>
  <c r="AG39" i="9"/>
  <c r="AC39" i="9"/>
  <c r="Y39" i="9"/>
  <c r="AN38" i="9"/>
  <c r="AJ38" i="9"/>
  <c r="AF38" i="9"/>
  <c r="AB38" i="9"/>
  <c r="X38" i="9"/>
  <c r="AM37" i="9"/>
  <c r="AI37" i="9"/>
  <c r="AE37" i="9"/>
  <c r="AA37" i="9"/>
  <c r="W37" i="9"/>
  <c r="AK35" i="9"/>
  <c r="AG35" i="9"/>
  <c r="AC35" i="9"/>
  <c r="Y35" i="9"/>
  <c r="AN34" i="9"/>
  <c r="AJ34" i="9"/>
  <c r="AF34" i="9"/>
  <c r="AB34" i="9"/>
  <c r="X34" i="9"/>
  <c r="AM33" i="9"/>
  <c r="AI33" i="9"/>
  <c r="AE33" i="9"/>
  <c r="AA33" i="9"/>
  <c r="W33" i="9"/>
  <c r="AK31" i="9"/>
  <c r="AG31" i="9"/>
  <c r="AC31" i="9"/>
  <c r="Y31" i="9"/>
  <c r="AN30" i="9"/>
  <c r="AJ30" i="9"/>
  <c r="AF30" i="9"/>
  <c r="AB30" i="9"/>
  <c r="X30" i="9"/>
  <c r="AM29" i="9"/>
  <c r="AI29" i="9"/>
  <c r="AE29" i="9"/>
  <c r="AA29" i="9"/>
  <c r="W29" i="9"/>
  <c r="M27" i="9"/>
  <c r="AK27" i="9"/>
  <c r="AG27" i="9"/>
  <c r="AC27" i="9"/>
  <c r="Y27" i="9"/>
  <c r="AN26" i="9"/>
  <c r="AJ26" i="9"/>
  <c r="AF26" i="9"/>
  <c r="AB26" i="9"/>
  <c r="X26" i="9"/>
  <c r="AM25" i="9"/>
  <c r="AI25" i="9"/>
  <c r="AE25" i="9"/>
  <c r="AA25" i="9"/>
  <c r="W25" i="9"/>
  <c r="AK23" i="9"/>
  <c r="AG23" i="9"/>
  <c r="AC23" i="9"/>
  <c r="Y23" i="9"/>
  <c r="AN22" i="9"/>
  <c r="AJ22" i="9"/>
  <c r="AF22" i="9"/>
  <c r="AB22" i="9"/>
  <c r="X22" i="9"/>
  <c r="AM21" i="9"/>
  <c r="AI21" i="9"/>
  <c r="AE21" i="9"/>
  <c r="AA21" i="9"/>
  <c r="W21" i="9"/>
  <c r="AK19" i="9"/>
  <c r="AG19" i="9"/>
  <c r="AC19" i="9"/>
  <c r="Y19" i="9"/>
  <c r="AN18" i="9"/>
  <c r="AJ18" i="9"/>
  <c r="AF18" i="9"/>
  <c r="AB18" i="9"/>
  <c r="X18" i="9"/>
  <c r="AM17" i="9"/>
  <c r="AI17" i="9"/>
  <c r="AE17" i="9"/>
  <c r="AA17" i="9"/>
  <c r="W17" i="9"/>
  <c r="AK15" i="9"/>
  <c r="AG15" i="9"/>
  <c r="AC15" i="9"/>
  <c r="Y15" i="9"/>
  <c r="AN14" i="9"/>
  <c r="AJ14" i="9"/>
  <c r="AF14" i="9"/>
  <c r="AB14" i="9"/>
  <c r="X14" i="9"/>
  <c r="AM13" i="9"/>
  <c r="AI13" i="9"/>
  <c r="AE13" i="9"/>
  <c r="AA13" i="9"/>
  <c r="W13" i="9"/>
  <c r="AK11" i="9"/>
  <c r="AG11" i="9"/>
  <c r="AC11" i="9"/>
  <c r="Y11" i="9"/>
  <c r="AN10" i="9"/>
  <c r="AJ10" i="9"/>
  <c r="AF10" i="9"/>
  <c r="AB10" i="9"/>
  <c r="X10" i="9"/>
  <c r="AM9" i="9"/>
  <c r="AI9" i="9"/>
  <c r="AE9" i="9"/>
  <c r="AA9" i="9"/>
  <c r="W9" i="9"/>
  <c r="AK7" i="9"/>
  <c r="AG7" i="9"/>
  <c r="AC7" i="9"/>
  <c r="Y7" i="9"/>
  <c r="AN6" i="9"/>
  <c r="AJ6" i="9"/>
  <c r="AF6" i="9"/>
  <c r="AB6" i="9"/>
  <c r="X6" i="9"/>
  <c r="AM5" i="9"/>
  <c r="AI5" i="9"/>
  <c r="AE5" i="9"/>
  <c r="AA5" i="9"/>
  <c r="W5" i="9"/>
  <c r="AJ2" i="9"/>
  <c r="O9" i="9"/>
  <c r="O10" i="9" s="1"/>
  <c r="O2" i="9"/>
  <c r="O15" i="9"/>
  <c r="O16" i="9"/>
  <c r="AF2" i="9"/>
  <c r="K9" i="9"/>
  <c r="K10" i="9" s="1"/>
  <c r="K2" i="9"/>
  <c r="K15" i="9"/>
  <c r="K16" i="9"/>
  <c r="AB2" i="9"/>
  <c r="G9" i="9"/>
  <c r="G10" i="9" s="1"/>
  <c r="G2" i="9"/>
  <c r="G15" i="9"/>
  <c r="G19" i="9" s="1"/>
  <c r="G16" i="9"/>
  <c r="X2" i="9"/>
  <c r="C9" i="9"/>
  <c r="C10" i="9" s="1"/>
  <c r="C2" i="9"/>
  <c r="C15" i="9"/>
  <c r="C16" i="9"/>
  <c r="AM54" i="9"/>
  <c r="AI54" i="9"/>
  <c r="AE54" i="9"/>
  <c r="AA54" i="9"/>
  <c r="W54" i="9"/>
  <c r="AM50" i="9"/>
  <c r="AI50" i="9"/>
  <c r="AE50" i="9"/>
  <c r="AA50" i="9"/>
  <c r="W50" i="9"/>
  <c r="AM46" i="9"/>
  <c r="AI46" i="9"/>
  <c r="AE46" i="9"/>
  <c r="AA46" i="9"/>
  <c r="W46" i="9"/>
  <c r="AM42" i="9"/>
  <c r="AI42" i="9"/>
  <c r="AE42" i="9"/>
  <c r="AA42" i="9"/>
  <c r="W42" i="9"/>
  <c r="AM38" i="9"/>
  <c r="AI38" i="9"/>
  <c r="AE38" i="9"/>
  <c r="AA38" i="9"/>
  <c r="W38" i="9"/>
  <c r="AM34" i="9"/>
  <c r="AI34" i="9"/>
  <c r="AE34" i="9"/>
  <c r="AA34" i="9"/>
  <c r="W34" i="9"/>
  <c r="AM30" i="9"/>
  <c r="AI30" i="9"/>
  <c r="AE30" i="9"/>
  <c r="AA30" i="9"/>
  <c r="F27" i="9" s="1"/>
  <c r="W30" i="9"/>
  <c r="Q2" i="9"/>
  <c r="Q9" i="9"/>
  <c r="Q10" i="9" s="1"/>
  <c r="Q15" i="9"/>
  <c r="Q19" i="9" s="1"/>
  <c r="Q24" i="9" s="1"/>
  <c r="Q16" i="9"/>
  <c r="AL29" i="9"/>
  <c r="Q27" i="9" s="1"/>
  <c r="AM26" i="9"/>
  <c r="AI26" i="9"/>
  <c r="AE26" i="9"/>
  <c r="AA26" i="9"/>
  <c r="W26" i="9"/>
  <c r="AI22" i="9"/>
  <c r="AE22" i="9"/>
  <c r="AA22" i="9"/>
  <c r="W22" i="9"/>
  <c r="AI18" i="9"/>
  <c r="AE18" i="9"/>
  <c r="AA18" i="9"/>
  <c r="W18" i="9"/>
  <c r="AI2" i="9"/>
  <c r="N27" i="9" s="1"/>
  <c r="N2" i="9"/>
  <c r="N9" i="9"/>
  <c r="N10" i="9" s="1"/>
  <c r="N16" i="9"/>
  <c r="N15" i="9"/>
  <c r="N19" i="9" s="1"/>
  <c r="N24" i="9" s="1"/>
  <c r="AE2" i="9"/>
  <c r="J2" i="9"/>
  <c r="J9" i="9"/>
  <c r="J10" i="9" s="1"/>
  <c r="J15" i="9"/>
  <c r="J19" i="9" s="1"/>
  <c r="J24" i="9" s="1"/>
  <c r="J16" i="9"/>
  <c r="AA2" i="9"/>
  <c r="F2" i="9"/>
  <c r="F9" i="9"/>
  <c r="F10" i="9" s="1"/>
  <c r="F15" i="9"/>
  <c r="F19" i="9" s="1"/>
  <c r="F24" i="9" s="1"/>
  <c r="F16" i="9"/>
  <c r="W2" i="9"/>
  <c r="B9" i="9"/>
  <c r="B10" i="9" s="1"/>
  <c r="B2" i="9"/>
  <c r="B15" i="9"/>
  <c r="B19" i="9" s="1"/>
  <c r="B16" i="9"/>
  <c r="G11" i="8"/>
  <c r="Y17" i="9"/>
  <c r="Y13" i="9"/>
  <c r="Y9" i="9"/>
  <c r="Y5" i="9"/>
  <c r="M2" i="9"/>
  <c r="AH2" i="9"/>
  <c r="M15" i="9"/>
  <c r="M19" i="9" s="1"/>
  <c r="M9" i="9"/>
  <c r="M10" i="9" s="1"/>
  <c r="M16" i="9"/>
  <c r="I2" i="9"/>
  <c r="AD2" i="9"/>
  <c r="I27" i="9" s="1"/>
  <c r="I9" i="9"/>
  <c r="I10" i="9" s="1"/>
  <c r="I15" i="9"/>
  <c r="I19" i="9" s="1"/>
  <c r="I24" i="9" s="1"/>
  <c r="I16" i="9"/>
  <c r="E2" i="9"/>
  <c r="Z2" i="9"/>
  <c r="E27" i="9" s="1"/>
  <c r="E15" i="9"/>
  <c r="E19" i="9" s="1"/>
  <c r="E24" i="9" s="1"/>
  <c r="E16" i="9"/>
  <c r="E9" i="9"/>
  <c r="E10" i="9" s="1"/>
  <c r="A2" i="8"/>
  <c r="AG58" i="9"/>
  <c r="AC58" i="9"/>
  <c r="Y58" i="9"/>
  <c r="AN57" i="9"/>
  <c r="AJ57" i="9"/>
  <c r="AF57" i="9"/>
  <c r="AB57" i="9"/>
  <c r="X57" i="9"/>
  <c r="AK54" i="9"/>
  <c r="AG54" i="9"/>
  <c r="AC54" i="9"/>
  <c r="Y54" i="9"/>
  <c r="AN53" i="9"/>
  <c r="AJ53" i="9"/>
  <c r="AF53" i="9"/>
  <c r="AB53" i="9"/>
  <c r="X53" i="9"/>
  <c r="AK50" i="9"/>
  <c r="AG50" i="9"/>
  <c r="AC50" i="9"/>
  <c r="Y50" i="9"/>
  <c r="AN49" i="9"/>
  <c r="AJ49" i="9"/>
  <c r="AF49" i="9"/>
  <c r="AB49" i="9"/>
  <c r="X49" i="9"/>
  <c r="AK46" i="9"/>
  <c r="AG46" i="9"/>
  <c r="AC46" i="9"/>
  <c r="Y46" i="9"/>
  <c r="AN45" i="9"/>
  <c r="AJ45" i="9"/>
  <c r="AF45" i="9"/>
  <c r="AB45" i="9"/>
  <c r="X45" i="9"/>
  <c r="AK42" i="9"/>
  <c r="AG42" i="9"/>
  <c r="AC42" i="9"/>
  <c r="Y42" i="9"/>
  <c r="AN41" i="9"/>
  <c r="AJ41" i="9"/>
  <c r="AF41" i="9"/>
  <c r="AB41" i="9"/>
  <c r="X41" i="9"/>
  <c r="AK38" i="9"/>
  <c r="AG38" i="9"/>
  <c r="AC38" i="9"/>
  <c r="Y38" i="9"/>
  <c r="AN37" i="9"/>
  <c r="AJ37" i="9"/>
  <c r="AF37" i="9"/>
  <c r="AB37" i="9"/>
  <c r="X37" i="9"/>
  <c r="AK34" i="9"/>
  <c r="AG34" i="9"/>
  <c r="AC34" i="9"/>
  <c r="Y34" i="9"/>
  <c r="AN33" i="9"/>
  <c r="AJ33" i="9"/>
  <c r="AF33" i="9"/>
  <c r="AB33" i="9"/>
  <c r="X33" i="9"/>
  <c r="AK30" i="9"/>
  <c r="AG30" i="9"/>
  <c r="AC30" i="9"/>
  <c r="Y30" i="9"/>
  <c r="AN29" i="9"/>
  <c r="AJ29" i="9"/>
  <c r="AF29" i="9"/>
  <c r="AB29" i="9"/>
  <c r="X29" i="9"/>
  <c r="J27" i="9"/>
  <c r="AK26" i="9"/>
  <c r="AG26" i="9"/>
  <c r="AC26" i="9"/>
  <c r="Y26" i="9"/>
  <c r="AN25" i="9"/>
  <c r="AJ25" i="9"/>
  <c r="AF25" i="9"/>
  <c r="AB25" i="9"/>
  <c r="X25" i="9"/>
  <c r="AK22" i="9"/>
  <c r="AG22" i="9"/>
  <c r="AC22" i="9"/>
  <c r="Y22" i="9"/>
  <c r="AN21" i="9"/>
  <c r="AJ21" i="9"/>
  <c r="AF21" i="9"/>
  <c r="AB21" i="9"/>
  <c r="X21" i="9"/>
  <c r="AK18" i="9"/>
  <c r="AG18" i="9"/>
  <c r="AC18" i="9"/>
  <c r="Y18" i="9"/>
  <c r="AN17" i="9"/>
  <c r="AJ17" i="9"/>
  <c r="AF17" i="9"/>
  <c r="AB17" i="9"/>
  <c r="G27" i="9" s="1"/>
  <c r="X17" i="9"/>
  <c r="AK14" i="9"/>
  <c r="AG14" i="9"/>
  <c r="AC14" i="9"/>
  <c r="Y14" i="9"/>
  <c r="AN13" i="9"/>
  <c r="AJ13" i="9"/>
  <c r="AF13" i="9"/>
  <c r="AB13" i="9"/>
  <c r="X13" i="9"/>
  <c r="AK10" i="9"/>
  <c r="AG10" i="9"/>
  <c r="AC10" i="9"/>
  <c r="Y10" i="9"/>
  <c r="AN9" i="9"/>
  <c r="AJ9" i="9"/>
  <c r="AF9" i="9"/>
  <c r="AB9" i="9"/>
  <c r="X9" i="9"/>
  <c r="AK6" i="9"/>
  <c r="P27" i="9" s="1"/>
  <c r="AG6" i="9"/>
  <c r="AC6" i="9"/>
  <c r="Y6" i="9"/>
  <c r="AN5" i="9"/>
  <c r="AJ5" i="9"/>
  <c r="AF5" i="9"/>
  <c r="AB5" i="9"/>
  <c r="X5" i="9"/>
  <c r="W4" i="9"/>
  <c r="B27" i="9" s="1"/>
  <c r="P2" i="9"/>
  <c r="AK2" i="9"/>
  <c r="P9" i="9"/>
  <c r="P10" i="9" s="1"/>
  <c r="P15" i="9"/>
  <c r="P19" i="9" s="1"/>
  <c r="P16" i="9"/>
  <c r="L2" i="9"/>
  <c r="AG2" i="9"/>
  <c r="L27" i="9" s="1"/>
  <c r="L9" i="9"/>
  <c r="L10" i="9" s="1"/>
  <c r="L15" i="9"/>
  <c r="L19" i="9" s="1"/>
  <c r="L24" i="9" s="1"/>
  <c r="L16" i="9"/>
  <c r="H2" i="9"/>
  <c r="AC2" i="9"/>
  <c r="H27" i="9" s="1"/>
  <c r="H9" i="9"/>
  <c r="H10" i="9" s="1"/>
  <c r="H15" i="9"/>
  <c r="H19" i="9" s="1"/>
  <c r="H16" i="9"/>
  <c r="D2" i="9"/>
  <c r="Y2" i="9"/>
  <c r="D9" i="9"/>
  <c r="D10" i="9" s="1"/>
  <c r="D15" i="9"/>
  <c r="D19" i="9" s="1"/>
  <c r="D24" i="9" s="1"/>
  <c r="D16" i="9"/>
  <c r="S19" i="9"/>
  <c r="S24" i="9" s="1"/>
  <c r="O19" i="9"/>
  <c r="K19" i="9"/>
  <c r="C19" i="9"/>
  <c r="P6" i="9"/>
  <c r="L6" i="9"/>
  <c r="H6" i="9"/>
  <c r="D6" i="9"/>
  <c r="S6" i="9"/>
  <c r="O6" i="9"/>
  <c r="K6" i="9"/>
  <c r="G6" i="9"/>
  <c r="C6" i="9"/>
  <c r="R6" i="9"/>
  <c r="N6" i="9"/>
  <c r="J6" i="9"/>
  <c r="F6" i="9"/>
  <c r="C2" i="8"/>
  <c r="B2" i="8"/>
  <c r="C9" i="8" l="1"/>
  <c r="F9" i="8"/>
  <c r="C3" i="9"/>
  <c r="C4" i="9"/>
  <c r="C7" i="9"/>
  <c r="C29" i="9"/>
  <c r="C30" i="9"/>
  <c r="P3" i="9"/>
  <c r="P4" i="9"/>
  <c r="P7" i="9"/>
  <c r="P22" i="9" s="1"/>
  <c r="P30" i="9"/>
  <c r="P24" i="9"/>
  <c r="P29" i="9"/>
  <c r="O27" i="9"/>
  <c r="E3" i="9"/>
  <c r="E4" i="9"/>
  <c r="E7" i="9"/>
  <c r="E22" i="9" s="1"/>
  <c r="E30" i="9"/>
  <c r="E29" i="9"/>
  <c r="M24" i="9"/>
  <c r="B24" i="9"/>
  <c r="J3" i="9"/>
  <c r="J25" i="9" s="1"/>
  <c r="J4" i="9"/>
  <c r="J7" i="9"/>
  <c r="J29" i="9"/>
  <c r="J30" i="9"/>
  <c r="Q3" i="9"/>
  <c r="Q25" i="9" s="1"/>
  <c r="Q4" i="9"/>
  <c r="Q7" i="9"/>
  <c r="Q22" i="9" s="1"/>
  <c r="Q30" i="9"/>
  <c r="Q29" i="9"/>
  <c r="C22" i="9"/>
  <c r="K3" i="9"/>
  <c r="K4" i="9"/>
  <c r="K7" i="9"/>
  <c r="K30" i="9"/>
  <c r="K29" i="9"/>
  <c r="O18" i="9"/>
  <c r="R24" i="9"/>
  <c r="S18" i="9"/>
  <c r="H3" i="9"/>
  <c r="H4" i="9"/>
  <c r="H7" i="9"/>
  <c r="H22" i="9" s="1"/>
  <c r="H24" i="9"/>
  <c r="H29" i="9"/>
  <c r="H30" i="9"/>
  <c r="D3" i="9"/>
  <c r="D25" i="9" s="1"/>
  <c r="D4" i="9"/>
  <c r="D7" i="9"/>
  <c r="D22" i="9" s="1"/>
  <c r="D29" i="9"/>
  <c r="D30" i="9"/>
  <c r="P25" i="9"/>
  <c r="C27" i="9"/>
  <c r="I3" i="9"/>
  <c r="I25" i="9" s="1"/>
  <c r="I4" i="9"/>
  <c r="I7" i="9"/>
  <c r="I22" i="9" s="1"/>
  <c r="I29" i="9"/>
  <c r="I30" i="9"/>
  <c r="B3" i="9"/>
  <c r="B25" i="9" s="1"/>
  <c r="B4" i="9"/>
  <c r="B7" i="9"/>
  <c r="B22" i="9" s="1"/>
  <c r="B29" i="9"/>
  <c r="B30" i="9"/>
  <c r="J22" i="9"/>
  <c r="N3" i="9"/>
  <c r="N25" i="9" s="1"/>
  <c r="N4" i="9"/>
  <c r="N7" i="9"/>
  <c r="N29" i="9"/>
  <c r="N30" i="9"/>
  <c r="C18" i="9"/>
  <c r="O3" i="9"/>
  <c r="O4" i="9"/>
  <c r="O7" i="9"/>
  <c r="O22" i="9" s="1"/>
  <c r="O29" i="9"/>
  <c r="O30" i="9"/>
  <c r="S3" i="9"/>
  <c r="S4" i="9"/>
  <c r="S7" i="9"/>
  <c r="S29" i="9"/>
  <c r="S30" i="9"/>
  <c r="M3" i="9"/>
  <c r="M25" i="9" s="1"/>
  <c r="M4" i="9"/>
  <c r="M7" i="9"/>
  <c r="M22" i="9" s="1"/>
  <c r="M29" i="9"/>
  <c r="M30" i="9"/>
  <c r="G18" i="9"/>
  <c r="R3" i="9"/>
  <c r="R25" i="9" s="1"/>
  <c r="R4" i="9"/>
  <c r="R7" i="9"/>
  <c r="R22" i="9" s="1"/>
  <c r="R29" i="9"/>
  <c r="R30" i="9"/>
  <c r="B6" i="9"/>
  <c r="E6" i="9"/>
  <c r="I6" i="9"/>
  <c r="M6" i="9"/>
  <c r="Q6" i="9"/>
  <c r="S27" i="9"/>
  <c r="D27" i="9"/>
  <c r="K22" i="9"/>
  <c r="H25" i="9"/>
  <c r="L3" i="9"/>
  <c r="L25" i="9" s="1"/>
  <c r="L4" i="9"/>
  <c r="L7" i="9"/>
  <c r="L22" i="9" s="1"/>
  <c r="L30" i="9"/>
  <c r="L29" i="9"/>
  <c r="K27" i="9"/>
  <c r="F3" i="9"/>
  <c r="F25" i="9" s="1"/>
  <c r="F4" i="9"/>
  <c r="F7" i="9"/>
  <c r="F22" i="9" s="1"/>
  <c r="F29" i="9"/>
  <c r="F30" i="9"/>
  <c r="N22" i="9"/>
  <c r="G3" i="9"/>
  <c r="G25" i="9" s="1"/>
  <c r="G4" i="9"/>
  <c r="G7" i="9"/>
  <c r="G22" i="9" s="1"/>
  <c r="G30" i="9"/>
  <c r="G29" i="9"/>
  <c r="K18" i="9"/>
  <c r="S22" i="9"/>
  <c r="K25" i="9"/>
  <c r="K24" i="9"/>
  <c r="O25" i="9"/>
  <c r="O24" i="9"/>
  <c r="C25" i="9"/>
  <c r="C24" i="9"/>
  <c r="G24" i="9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B20" i="3"/>
  <c r="B41" i="3" s="1"/>
  <c r="B19" i="3"/>
  <c r="B40" i="3" s="1"/>
  <c r="B18" i="3"/>
  <c r="B39" i="3" s="1"/>
  <c r="B17" i="3"/>
  <c r="B38" i="3" s="1"/>
  <c r="B16" i="3"/>
  <c r="B37" i="3" s="1"/>
  <c r="B15" i="3"/>
  <c r="B36" i="3" s="1"/>
  <c r="B14" i="3"/>
  <c r="B35" i="3" s="1"/>
  <c r="B13" i="3"/>
  <c r="B34" i="3" s="1"/>
  <c r="B12" i="3"/>
  <c r="B33" i="3" s="1"/>
  <c r="B11" i="3"/>
  <c r="B32" i="3" s="1"/>
  <c r="B10" i="3"/>
  <c r="B31" i="3" s="1"/>
  <c r="B9" i="3"/>
  <c r="B30" i="3" s="1"/>
  <c r="B8" i="3"/>
  <c r="B29" i="3" s="1"/>
  <c r="B7" i="3"/>
  <c r="B28" i="3" s="1"/>
  <c r="B6" i="3"/>
  <c r="B27" i="3" s="1"/>
  <c r="B5" i="3"/>
  <c r="B26" i="3" s="1"/>
  <c r="B4" i="3"/>
  <c r="B25" i="3" s="1"/>
  <c r="B3" i="3"/>
  <c r="B24" i="3" s="1"/>
  <c r="S25" i="9" l="1"/>
  <c r="F18" i="9"/>
  <c r="L18" i="9"/>
  <c r="Q18" i="9"/>
  <c r="B18" i="9"/>
  <c r="H18" i="9"/>
  <c r="M18" i="9"/>
  <c r="R18" i="9"/>
  <c r="J18" i="9"/>
  <c r="D18" i="9"/>
  <c r="N18" i="9"/>
  <c r="I18" i="9"/>
  <c r="P18" i="9"/>
  <c r="E18" i="9"/>
  <c r="E25" i="9"/>
  <c r="B3" i="15" l="1"/>
  <c r="B4" i="15" l="1"/>
</calcChain>
</file>

<file path=xl/sharedStrings.xml><?xml version="1.0" encoding="utf-8"?>
<sst xmlns="http://schemas.openxmlformats.org/spreadsheetml/2006/main" count="559" uniqueCount="208">
  <si>
    <t>Thomson.Reuters.Global.Emerging.Markets.Index</t>
  </si>
  <si>
    <t>HFRX.Global.Hedge.Fund.CAD.Index</t>
  </si>
  <si>
    <t>MSCI.International.World.Real.Estate.Price.Index.USD.Realtime</t>
  </si>
  <si>
    <t>MSCI.International.World.Price.Index.USD.Realtime</t>
  </si>
  <si>
    <t>Thomson.Reuters.Global.Developed.Index</t>
  </si>
  <si>
    <t>ICE.Brent.Crude.Electronic.Energy.Future.Continuation.1</t>
  </si>
  <si>
    <t>S.P.Global.Developed.Sovereign.Bond.Index</t>
  </si>
  <si>
    <t>FTSE.EPRA.NAREIT.Global.Index</t>
  </si>
  <si>
    <t>Thomson.Reuters.SGX.Corporate.Bonds.3..Years.Index</t>
  </si>
  <si>
    <t>PowerShares.Emerging.Markets.Sovereign.Debt.ETF</t>
  </si>
  <si>
    <t>SPDR.Citi.Intl.Govt.Inflation.Protected.Bond.ETF</t>
  </si>
  <si>
    <t>US.Dollar.Japanese.Yen.FX.Spot.Rate</t>
  </si>
  <si>
    <t>Euro.US.Dollar.FX.Spot.Rate</t>
  </si>
  <si>
    <t>UK.Pound.Sterling.US.Dollar.FX.Spot.Rate</t>
  </si>
  <si>
    <t>Gold.US.Dollar.FX.Spot.Rate</t>
  </si>
  <si>
    <t>BTC.USD.rate</t>
  </si>
  <si>
    <t>LTC.USD.rate</t>
  </si>
  <si>
    <t>ETH.USD.rate</t>
  </si>
  <si>
    <t>Beta: MSCI.International.World.Price.Index.USD.Realtime</t>
  </si>
  <si>
    <t>Jensen's Alpha (Risk free = 0.000661784781395003)</t>
  </si>
  <si>
    <t>Treynor Ratio: MSCI.International.World.Price.Index.USD.Realtime</t>
  </si>
  <si>
    <t>Information Ratio: MSCI.International.World.Price.Index.USD.Realtime</t>
  </si>
  <si>
    <t>Annualized Sharpe Ratio (Rf=3.4%)</t>
  </si>
  <si>
    <t>Omega (L = 0.1%)</t>
  </si>
  <si>
    <t>Sortino Ratio (MAR = 0.141%)</t>
  </si>
  <si>
    <t>Geometric mean</t>
  </si>
  <si>
    <t>Arithmetic mean</t>
  </si>
  <si>
    <t>Skewness</t>
  </si>
  <si>
    <t>T-test Skewness</t>
  </si>
  <si>
    <t>Kurtosis</t>
  </si>
  <si>
    <t>T-test Kurtosis</t>
  </si>
  <si>
    <t xml:space="preserve">Title:
 Jarque - Bera Normalality Test
Test Results:
  STATISTIC:
    X-squared: 49.2863
  P VALUE:
    Asymptotic p Value: 1.984e-11 </t>
  </si>
  <si>
    <t xml:space="preserve">
Title:
 Jarque - Bera Normalality Test
Test Results:
  STATISTIC:
    X-squared: 46.7473
  P VALUE:
    Asymptotic p Value: 7.062e-11 </t>
  </si>
  <si>
    <t xml:space="preserve">Title:
 Jarque - Bera Normalality Test
Test Results:
  STATISTIC:
    X-squared: 128.996
  P VALUE:
    Asymptotic p Value: &lt; 2.2e-16 </t>
  </si>
  <si>
    <t>Title:
 Jarque - Bera Normalality Test
Test Results:
  STATISTIC:
    X-squared: 178.7212
  P VALUE:
    Asymptotic p Value: &lt; 2.2e-16</t>
  </si>
  <si>
    <t>Title:
 Jarque - Bera Normalality Test
Test Results:
  STATISTIC:
    X-squared: 195.8945
  P VALUE:
    Asymptotic p Value: &lt; 2.2e-16</t>
  </si>
  <si>
    <t>Title:
 Jarque - Bera Normalality Test
Test Results:
  STATISTIC:
    X-squared: 50.6476
  P VALUE:
    Asymptotic p Value: 1.005e-11</t>
  </si>
  <si>
    <t xml:space="preserve">Title:
 Jarque - Bera Normalality Test
Test Results:
  STATISTIC:
    X-squared: 47.5189
  P VALUE:
    Asymptotic p Value: 4.802e-11 </t>
  </si>
  <si>
    <t>Title:
 Jarque - Bera Normalality Test
Test Results:
  STATISTIC:
    X-squared: 131.425
  P VALUE:
    Asymptotic p Value: &lt; 2.2e-16</t>
  </si>
  <si>
    <t>Title:
 Jarque - Bera Normalality Test
Test Results:
  STATISTIC:
    X-squared: 40.7593
  P VALUE:
    Asymptotic p Value: 1.41e-09</t>
  </si>
  <si>
    <t xml:space="preserve">Title:
 Jarque - Bera Normalality Test
Test Results:
  STATISTIC:
    X-squared: 1107.5022
  P VALUE:
    Asymptotic p Value: &lt; 2.2e-16 </t>
  </si>
  <si>
    <t xml:space="preserve">Title:
 Jarque - Bera Normalality Test
Test Results:
  STATISTIC:
    X-squared: 66.5123
  P VALUE:
    Asymptotic p Value: 3.553e-15 </t>
  </si>
  <si>
    <t>Title:
 Jarque - Bera Normalality Test
Test Results:
  STATISTIC:
    X-squared: 8.0589
  P VALUE:
    Asymptotic p Value: 0.01778</t>
  </si>
  <si>
    <t>Title:
 Jarque - Bera Normalality Test
Test Results:
  STATISTIC:
    X-squared: 9.6959
  P VALUE:
    Asymptotic p Value: 0.007845</t>
  </si>
  <si>
    <t>Title:
 Jarque - Bera Normalality Test
Test Results:
  STATISTIC:
    X-squared: 20.3928
  P VALUE:
    Asymptotic p Value: 3.73e-05</t>
  </si>
  <si>
    <t>Title:
 Jarque - Bera Normalality Test
Test Results:
  STATISTIC:
    X-squared: 24.4465
  P VALUE:
    Asymptotic p Value: 4.915e-06</t>
  </si>
  <si>
    <t>Title:
 Jarque - Bera Normalality Test
Test Results:
  STATISTIC:
    X-squared: 323.0077
  P VALUE:
    Asymptotic p Value: &lt; 2.2e-16</t>
  </si>
  <si>
    <t>Title:
 Jarque - Bera Normalality Test
Test Results:
  STATISTIC:
    X-squared: 1150.6946
  P VALUE:
    Asymptotic p Value: &lt; 2.2e-16</t>
  </si>
  <si>
    <t>Title:
 Jarque - Bera Normalality Test
Test Results:
  STATISTIC:
    X-squared: 9.4346
  P VALUE:
    Asymptotic p Value: 0.008939</t>
  </si>
  <si>
    <t>Thomson.Reuters.Global.Emerging.Markets.Index to MSCI.International.World.Price.Index.USD.Realtime</t>
  </si>
  <si>
    <t>HFRX.Global.Hedge.Fund.CAD.Index to MSCI.International.World.Price.Index.USD.Realtime</t>
  </si>
  <si>
    <t>MSCI.International.World.Real.Estate.Price.Index.USD.Realtime to MSCI.International.World.Price.Index.USD.Realtime</t>
  </si>
  <si>
    <t>MSCI.International.World.Price.Index.USD.Realtime to MSCI.International.World.Price.Index.USD.Realtime</t>
  </si>
  <si>
    <t>Thomson.Reuters.Global.Developed.Index to MSCI.International.World.Price.Index.USD.Realtime</t>
  </si>
  <si>
    <t>ICE.Brent.Crude.Electronic.Energy.Future.Continuation.1 to MSCI.International.World.Price.Index.USD.Realtime</t>
  </si>
  <si>
    <t>S.P.Global.Developed.Sovereign.Bond.Index to MSCI.International.World.Price.Index.USD.Realtime</t>
  </si>
  <si>
    <t>FTSE.EPRA.NAREIT.Global.Index to MSCI.International.World.Price.Index.USD.Realtime</t>
  </si>
  <si>
    <t>Thomson.Reuters.SGX.Corporate.Bonds.3..Years.Index to MSCI.International.World.Price.Index.USD.Realtime</t>
  </si>
  <si>
    <t>PowerShares.Emerging.Markets.Sovereign.Debt.ETF to MSCI.International.World.Price.Index.USD.Realtime</t>
  </si>
  <si>
    <t>SPDR.Citi.Intl.Govt.Inflation.Protected.Bond.ETF to MSCI.International.World.Price.Index.USD.Realtime</t>
  </si>
  <si>
    <t>US.Dollar.Japanese.Yen.FX.Spot.Rate to MSCI.International.World.Price.Index.USD.Realtime</t>
  </si>
  <si>
    <t>Euro.US.Dollar.FX.Spot.Rate to MSCI.International.World.Price.Index.USD.Realtime</t>
  </si>
  <si>
    <t>UK.Pound.Sterling.US.Dollar.FX.Spot.Rate to MSCI.International.World.Price.Index.USD.Realtime</t>
  </si>
  <si>
    <t>Gold.US.Dollar.FX.Spot.Rate to MSCI.International.World.Price.Index.USD.Realtime</t>
  </si>
  <si>
    <t>BTC.USD.rate to MSCI.International.World.Price.Index.USD.Realtime</t>
  </si>
  <si>
    <t>LTC.USD.rate to MSCI.International.World.Price.Index.USD.Realtime</t>
  </si>
  <si>
    <t>ETH.USD.rate to MSCI.International.World.Price.Index.USD.Realtime</t>
  </si>
  <si>
    <t>Alpha</t>
  </si>
  <si>
    <t>Beta</t>
  </si>
  <si>
    <t>Beta+</t>
  </si>
  <si>
    <t>Beta-</t>
  </si>
  <si>
    <t>R-squared</t>
  </si>
  <si>
    <t>Annualized Alpha</t>
  </si>
  <si>
    <t>Correlation</t>
  </si>
  <si>
    <t>Correlation p-value</t>
  </si>
  <si>
    <t>Tracking Error</t>
  </si>
  <si>
    <t>Active Premium</t>
  </si>
  <si>
    <t>Information Ratio</t>
  </si>
  <si>
    <t>Treynor Ratio</t>
  </si>
  <si>
    <t>vars</t>
  </si>
  <si>
    <t>n</t>
  </si>
  <si>
    <t>mean</t>
  </si>
  <si>
    <t>sd</t>
  </si>
  <si>
    <t>median</t>
  </si>
  <si>
    <t>trimmed</t>
  </si>
  <si>
    <t>mad</t>
  </si>
  <si>
    <t>min</t>
  </si>
  <si>
    <t>max</t>
  </si>
  <si>
    <t>range</t>
  </si>
  <si>
    <t>skew</t>
  </si>
  <si>
    <t>kurtosis</t>
  </si>
  <si>
    <t>se</t>
  </si>
  <si>
    <t>MSCI.International.World.Real.Estate.Price.Index</t>
  </si>
  <si>
    <t>ICE.Brent.Crude.Electronic.Energy.Future.Continuation</t>
  </si>
  <si>
    <t>asset</t>
  </si>
  <si>
    <t xml:space="preserve">Test Results:
  STATISTIC:
    X-squared: 49.2863
  P VALUE:
    Asymptotic p Value: 1.984e-11 </t>
  </si>
  <si>
    <t xml:space="preserve">Test Results:
  STATISTIC:
    X-squared: 46.7473
  P VALUE:
    Asymptotic p Value: 7.062e-11 </t>
  </si>
  <si>
    <t xml:space="preserve">Test Results:
  STATISTIC:
    X-squared: 128.996
  P VALUE:
    Asymptotic p Value: &lt; 2.2e-16 </t>
  </si>
  <si>
    <t>Test Results:
  STATISTIC:
    X-squared: 178.7212
  P VALUE:
    Asymptotic p Value: &lt; 2.2e-16</t>
  </si>
  <si>
    <t>Test Results:
  STATISTIC:
    X-squared: 195.8945
  P VALUE:
    Asymptotic p Value: &lt; 2.2e-16</t>
  </si>
  <si>
    <t>Test Results:
  STATISTIC:
    X-squared: 50.6476
  P VALUE:
    Asymptotic p Value: 1.005e-11</t>
  </si>
  <si>
    <t xml:space="preserve">Test Results:
  STATISTIC:
    X-squared: 47.5189
  P VALUE:
    Asymptotic p Value: 4.802e-11 </t>
  </si>
  <si>
    <t>Test Results:
  STATISTIC:
    X-squared: 131.425
  P VALUE:
    Asymptotic p Value: &lt; 2.2e-16</t>
  </si>
  <si>
    <t>Test Results:
  STATISTIC:
    X-squared: 40.7593
  P VALUE:
    Asymptotic p Value: 1.41e-09</t>
  </si>
  <si>
    <t xml:space="preserve">Test Results:
  STATISTIC:
    X-squared: 1107.5022
  P VALUE:
    Asymptotic p Value: &lt; 2.2e-16 </t>
  </si>
  <si>
    <t xml:space="preserve">Test Results:
  STATISTIC:
    X-squared: 66.5123
  P VALUE:
    Asymptotic p Value: 3.553e-15 </t>
  </si>
  <si>
    <t>Test Results:
  STATISTIC:
    X-squared: 8.0589
  P VALUE:
    Asymptotic p Value: 0.01778</t>
  </si>
  <si>
    <t>Test Results:
  STATISTIC:
    X-squared: 9.6959
  P VALUE:
    Asymptotic p Value: 0.007845</t>
  </si>
  <si>
    <t>Test Results:
  STATISTIC:
    X-squared: 20.3928
  P VALUE:
    Asymptotic p Value: 3.73e-05</t>
  </si>
  <si>
    <t>Test Results:
  STATISTIC:
    X-squared: 24.4465
  P VALUE:
    Asymptotic p Value: 4.915e-06</t>
  </si>
  <si>
    <t>Test Results:
  STATISTIC:
    X-squared: 323.0077
  P VALUE:
    Asymptotic p Value: &lt; 2.2e-16</t>
  </si>
  <si>
    <t>Test Results:
  STATISTIC:
    X-squared: 1150.6946
  P VALUE:
    Asymptotic p Value: &lt; 2.2e-16</t>
  </si>
  <si>
    <t>Test Results:
  STATISTIC:
    X-squared: 9.4346
  P VALUE:
    Asymptotic p Value: 0.008939</t>
  </si>
  <si>
    <t>Asset</t>
  </si>
  <si>
    <t>Thomson Reuters Global Emerging Markets Index</t>
  </si>
  <si>
    <t>HFRX Global Hedge Fund CAD Index</t>
  </si>
  <si>
    <t>MSCI International World Real Estate Price Index USD Realtime</t>
  </si>
  <si>
    <t>MSCI International World Price Index USD Realtime</t>
  </si>
  <si>
    <t>Thomson Reuters Global Developed Index</t>
  </si>
  <si>
    <t>ICE Brent Crude Electronic Energy Future Continuation 1</t>
  </si>
  <si>
    <t>S&amp;P Global Developed Sovereign Bond Index</t>
  </si>
  <si>
    <t>FTSE EPRA/NAREIT Global Index</t>
  </si>
  <si>
    <t>Thomson Reuters SGX Corporate Bonds 3+ Years Index</t>
  </si>
  <si>
    <t>PowerShares Emerging Markets Sovereign Debt ETF</t>
  </si>
  <si>
    <t>SPDR Citi Intl Govt Inflation-Protected Bond ETF</t>
  </si>
  <si>
    <t>US Dollar/Japanese Yen FX Spot Rate</t>
  </si>
  <si>
    <t>Euro/US Dollar FX Spot Rate</t>
  </si>
  <si>
    <t>UK Pound Sterling/US Dollar FX Spot Rate</t>
  </si>
  <si>
    <t>Gold/US Dollar FX Spot Rate</t>
  </si>
  <si>
    <t>BTC/USD rate</t>
  </si>
  <si>
    <t>LTC/USD rate</t>
  </si>
  <si>
    <t>ETH/USD rate</t>
  </si>
  <si>
    <t>Beta COV/VAR</t>
  </si>
  <si>
    <t>Beta KORR/STD</t>
  </si>
  <si>
    <t>CAPM (MSCI) yearly</t>
  </si>
  <si>
    <t>CAPM (normal) yearly</t>
  </si>
  <si>
    <t>Risk-free rate (weekly)</t>
  </si>
  <si>
    <t>Risk-free rate (yearly)</t>
  </si>
  <si>
    <t>E(rm) weekly</t>
  </si>
  <si>
    <t>E(rm) yearly</t>
  </si>
  <si>
    <t>Measure</t>
  </si>
  <si>
    <t>Exchange Date</t>
  </si>
  <si>
    <t>Std MSCI</t>
  </si>
  <si>
    <t>Std ETH</t>
  </si>
  <si>
    <t>Corr</t>
  </si>
  <si>
    <t>Std</t>
  </si>
  <si>
    <t>MSCI</t>
  </si>
  <si>
    <t>ETH</t>
  </si>
  <si>
    <t>Sharpe</t>
  </si>
  <si>
    <t>Treynor:</t>
  </si>
  <si>
    <t>BTC</t>
  </si>
  <si>
    <t>RF</t>
  </si>
  <si>
    <t>LTC</t>
  </si>
  <si>
    <t>Sharpe annualized</t>
  </si>
  <si>
    <t>Information ratio</t>
  </si>
  <si>
    <t>Jensen's Alpha yearly</t>
  </si>
  <si>
    <t>Jensen's Alpha weekly</t>
  </si>
  <si>
    <t>Treynor</t>
  </si>
  <si>
    <t>STD yearly</t>
  </si>
  <si>
    <t>STD weekly</t>
  </si>
  <si>
    <t>Annualized return arithmetic</t>
  </si>
  <si>
    <t>Annualized return geometric</t>
  </si>
  <si>
    <t>Average return (period)</t>
  </si>
  <si>
    <t>Average returns (yearly)</t>
  </si>
  <si>
    <t>Average returns (weekly)</t>
  </si>
  <si>
    <t>Excess return til bruk i Sortino</t>
  </si>
  <si>
    <t>Excess return til bruk i IR</t>
  </si>
  <si>
    <t>Value</t>
  </si>
  <si>
    <t xml:space="preserve">HFRX.Global.Hedge.Fund.CAD.Index </t>
  </si>
  <si>
    <t>29/12 2013</t>
  </si>
  <si>
    <t>mcap mUSD</t>
  </si>
  <si>
    <t>Vekter 29/12 2013</t>
  </si>
  <si>
    <t>28/12 2014</t>
  </si>
  <si>
    <t>Avkastning</t>
  </si>
  <si>
    <t>Vektet avkastningsbidrag til proteføljen</t>
  </si>
  <si>
    <t>Bitcoin</t>
  </si>
  <si>
    <t>Litecoin</t>
  </si>
  <si>
    <t>Peercoin</t>
  </si>
  <si>
    <t>Namecoin</t>
  </si>
  <si>
    <t>Ripple</t>
  </si>
  <si>
    <t>Quarkcoin</t>
  </si>
  <si>
    <t>Bitshares PTS</t>
  </si>
  <si>
    <t>Infiniecoin</t>
  </si>
  <si>
    <t>Omni</t>
  </si>
  <si>
    <t>NXT</t>
  </si>
  <si>
    <t>Avkastning EW</t>
  </si>
  <si>
    <t>Avkastning VW</t>
  </si>
  <si>
    <t>Total mcap</t>
  </si>
  <si>
    <t>Vekter 28/12 2014</t>
  </si>
  <si>
    <t>27/12 2015</t>
  </si>
  <si>
    <t>Bitshares</t>
  </si>
  <si>
    <t>Dogecoin</t>
  </si>
  <si>
    <t>Maidsafecoin</t>
  </si>
  <si>
    <t>Paycoin</t>
  </si>
  <si>
    <t>Stellar</t>
  </si>
  <si>
    <t>Vekter 27/12 2015</t>
  </si>
  <si>
    <t>25/12 2016</t>
  </si>
  <si>
    <t>Ethereum</t>
  </si>
  <si>
    <t>Dash</t>
  </si>
  <si>
    <t>Vekter 25/12 2016</t>
  </si>
  <si>
    <t>31/12 2017</t>
  </si>
  <si>
    <t>Monero</t>
  </si>
  <si>
    <t>Ethereum Classic</t>
  </si>
  <si>
    <t>Augur</t>
  </si>
  <si>
    <t>Nem</t>
  </si>
  <si>
    <t>Akkumulert avkastning i perioden 1/1 2014 - 31/12-2017 hvis man hadde rebalansert porteføljen ved starten av hvert år</t>
  </si>
  <si>
    <t>Equal weighted</t>
  </si>
  <si>
    <t>Value weighted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</si>
</sst>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0.0000000"/>
    <numFmt numFmtId="166" formatCode="#,##0.0000"/>
    <numFmt numFmtId="167" formatCode="#,##0.000000;\-#,##0.000000"/>
    <numFmt numFmtId="168" formatCode="#,##0.000"/>
    <numFmt numFmtId="169" formatCode="dd\-mmm\-yyyy"/>
    <numFmt numFmtId="170" formatCode="0.000000000"/>
    <numFmt numFmtId="171" formatCode="0.0000"/>
  </numFmts>
  <fonts count="16"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555555"/>
      <name val="Lucida Sans"/>
      <family val="2"/>
    </font>
    <font>
      <sz val="11"/>
      <color indexed="8"/>
      <name val="Lucida Sans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Lucida Sans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Lucida Sans"/>
      <family val="2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17">
    <border>
      <left/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3" fillId="0" borderId="0" xfId="0" applyFont="1"/>
    <xf numFmtId="0" fontId="4" fillId="0" borderId="0" xfId="0" applyFont="1"/>
    <xf numFmtId="17" fontId="4" fillId="0" borderId="0" xfId="0" applyNumberFormat="1" applyFont="1"/>
    <xf numFmtId="49" fontId="4" fillId="0" borderId="0" xfId="0" applyNumberFormat="1" applyFont="1"/>
    <xf numFmtId="0" fontId="0" fillId="0" borderId="0" xfId="0" applyAlignment="1">
      <alignment horizontal="center" wrapText="1"/>
    </xf>
    <xf numFmtId="165" fontId="0" fillId="0" borderId="0" xfId="0" applyNumberFormat="1"/>
    <xf numFmtId="165" fontId="6" fillId="0" borderId="2" xfId="0" applyNumberFormat="1" applyFont="1" applyBorder="1"/>
    <xf numFmtId="0" fontId="6" fillId="0" borderId="3" xfId="0" applyFont="1" applyBorder="1"/>
    <xf numFmtId="0" fontId="6" fillId="0" borderId="1" xfId="0" applyFont="1" applyBorder="1"/>
    <xf numFmtId="0" fontId="6" fillId="0" borderId="2" xfId="0" applyFont="1" applyBorder="1"/>
    <xf numFmtId="0" fontId="5" fillId="3" borderId="6" xfId="0" applyFont="1" applyFill="1" applyBorder="1"/>
    <xf numFmtId="0" fontId="6" fillId="2" borderId="4" xfId="0" applyFont="1" applyFill="1" applyBorder="1"/>
    <xf numFmtId="0" fontId="6" fillId="2" borderId="5" xfId="0" applyFont="1" applyFill="1" applyBorder="1"/>
    <xf numFmtId="165" fontId="6" fillId="2" borderId="6" xfId="0" applyNumberFormat="1" applyFont="1" applyFill="1" applyBorder="1"/>
    <xf numFmtId="0" fontId="6" fillId="0" borderId="4" xfId="0" applyFont="1" applyBorder="1"/>
    <xf numFmtId="0" fontId="6" fillId="0" borderId="5" xfId="0" applyFont="1" applyBorder="1"/>
    <xf numFmtId="165" fontId="6" fillId="0" borderId="6" xfId="0" applyNumberFormat="1" applyFont="1" applyBorder="1"/>
    <xf numFmtId="0" fontId="6" fillId="2" borderId="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0" xfId="0" applyFont="1" applyBorder="1"/>
    <xf numFmtId="0" fontId="6" fillId="0" borderId="9" xfId="0" applyFont="1" applyBorder="1"/>
    <xf numFmtId="0" fontId="5" fillId="3" borderId="7" xfId="0" applyFont="1" applyFill="1" applyBorder="1"/>
    <xf numFmtId="0" fontId="6" fillId="2" borderId="7" xfId="0" applyFont="1" applyFill="1" applyBorder="1"/>
    <xf numFmtId="165" fontId="6" fillId="2" borderId="7" xfId="0" applyNumberFormat="1" applyFont="1" applyFill="1" applyBorder="1"/>
    <xf numFmtId="165" fontId="6" fillId="0" borderId="7" xfId="0" applyNumberFormat="1" applyFont="1" applyBorder="1"/>
    <xf numFmtId="0" fontId="6" fillId="0" borderId="7" xfId="0" applyFont="1" applyBorder="1"/>
    <xf numFmtId="0" fontId="11" fillId="3" borderId="7" xfId="0" applyFont="1" applyFill="1" applyBorder="1"/>
    <xf numFmtId="0" fontId="3" fillId="2" borderId="7" xfId="0" applyFont="1" applyFill="1" applyBorder="1"/>
    <xf numFmtId="0" fontId="9" fillId="2" borderId="7" xfId="0" applyFont="1" applyFill="1" applyBorder="1"/>
    <xf numFmtId="0" fontId="3" fillId="0" borderId="7" xfId="0" applyFont="1" applyBorder="1"/>
    <xf numFmtId="0" fontId="9" fillId="0" borderId="7" xfId="0" applyFont="1" applyBorder="1"/>
    <xf numFmtId="0" fontId="7" fillId="3" borderId="7" xfId="0" applyFont="1" applyFill="1" applyBorder="1"/>
    <xf numFmtId="0" fontId="8" fillId="2" borderId="7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left"/>
    </xf>
    <xf numFmtId="0" fontId="10" fillId="2" borderId="7" xfId="0" applyFont="1" applyFill="1" applyBorder="1"/>
    <xf numFmtId="0" fontId="10" fillId="0" borderId="7" xfId="0" applyFont="1" applyBorder="1"/>
    <xf numFmtId="0" fontId="6" fillId="0" borderId="10" xfId="0" applyFont="1" applyBorder="1"/>
    <xf numFmtId="0" fontId="10" fillId="2" borderId="10" xfId="0" applyFont="1" applyFill="1" applyBorder="1"/>
    <xf numFmtId="0" fontId="6" fillId="4" borderId="0" xfId="0" applyFont="1" applyFill="1" applyBorder="1"/>
    <xf numFmtId="0" fontId="6" fillId="5" borderId="0" xfId="0" applyFont="1" applyFill="1" applyBorder="1"/>
    <xf numFmtId="0" fontId="6" fillId="4" borderId="12" xfId="0" applyFont="1" applyFill="1" applyBorder="1"/>
    <xf numFmtId="0" fontId="0" fillId="4" borderId="0" xfId="0" applyFill="1"/>
    <xf numFmtId="0" fontId="0" fillId="4" borderId="13" xfId="0" applyFill="1" applyBorder="1"/>
    <xf numFmtId="0" fontId="10" fillId="2" borderId="14" xfId="0" applyFont="1" applyFill="1" applyBorder="1"/>
    <xf numFmtId="0" fontId="6" fillId="4" borderId="15" xfId="0" applyFont="1" applyFill="1" applyBorder="1"/>
    <xf numFmtId="0" fontId="2" fillId="0" borderId="0" xfId="1"/>
    <xf numFmtId="14" fontId="2" fillId="0" borderId="0" xfId="1" applyNumberFormat="1"/>
    <xf numFmtId="2" fontId="2" fillId="0" borderId="0" xfId="1" applyNumberFormat="1"/>
    <xf numFmtId="0" fontId="2" fillId="0" borderId="0" xfId="1" applyFill="1"/>
    <xf numFmtId="4" fontId="2" fillId="0" borderId="0" xfId="1" applyNumberFormat="1" applyFont="1" applyBorder="1" applyAlignment="1">
      <alignment horizontal="right"/>
    </xf>
    <xf numFmtId="166" fontId="2" fillId="0" borderId="0" xfId="1" applyNumberFormat="1" applyFont="1" applyBorder="1" applyAlignment="1">
      <alignment horizontal="right"/>
    </xf>
    <xf numFmtId="167" fontId="2" fillId="0" borderId="0" xfId="1" applyNumberFormat="1" applyFont="1" applyFill="1" applyBorder="1" applyAlignment="1">
      <alignment horizontal="right" vertical="top" wrapText="1"/>
    </xf>
    <xf numFmtId="168" fontId="2" fillId="0" borderId="0" xfId="1" applyNumberFormat="1" applyFont="1" applyBorder="1" applyAlignment="1">
      <alignment horizontal="right"/>
    </xf>
    <xf numFmtId="169" fontId="2" fillId="0" borderId="0" xfId="1" applyNumberFormat="1" applyFont="1" applyBorder="1" applyAlignment="1">
      <alignment horizontal="right"/>
    </xf>
    <xf numFmtId="0" fontId="2" fillId="0" borderId="0" xfId="1" applyFont="1" applyFill="1"/>
    <xf numFmtId="0" fontId="2" fillId="0" borderId="0" xfId="1" applyFont="1"/>
    <xf numFmtId="0" fontId="2" fillId="0" borderId="0" xfId="1" applyFont="1" applyFill="1" applyBorder="1" applyAlignment="1">
      <alignment horizontal="center"/>
    </xf>
    <xf numFmtId="2" fontId="2" fillId="0" borderId="0" xfId="1" applyNumberFormat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12" fillId="0" borderId="0" xfId="1" applyFont="1" applyBorder="1" applyAlignment="1">
      <alignment horizontal="right"/>
    </xf>
    <xf numFmtId="170" fontId="2" fillId="0" borderId="0" xfId="1" applyNumberFormat="1"/>
    <xf numFmtId="165" fontId="2" fillId="0" borderId="0" xfId="1" applyNumberFormat="1"/>
    <xf numFmtId="164" fontId="2" fillId="0" borderId="0" xfId="1" applyNumberFormat="1"/>
    <xf numFmtId="0" fontId="2" fillId="0" borderId="0" xfId="1" applyAlignment="1">
      <alignment horizontal="left"/>
    </xf>
    <xf numFmtId="0" fontId="10" fillId="2" borderId="11" xfId="0" applyFont="1" applyFill="1" applyBorder="1"/>
    <xf numFmtId="171" fontId="6" fillId="2" borderId="7" xfId="0" applyNumberFormat="1" applyFont="1" applyFill="1" applyBorder="1"/>
    <xf numFmtId="171" fontId="6" fillId="0" borderId="7" xfId="0" applyNumberFormat="1" applyFont="1" applyBorder="1"/>
    <xf numFmtId="171" fontId="6" fillId="2" borderId="11" xfId="0" applyNumberFormat="1" applyFont="1" applyFill="1" applyBorder="1"/>
    <xf numFmtId="0" fontId="14" fillId="4" borderId="0" xfId="0" applyFont="1" applyFill="1"/>
    <xf numFmtId="0" fontId="6" fillId="4" borderId="0" xfId="0" applyFont="1" applyFill="1"/>
    <xf numFmtId="0" fontId="13" fillId="2" borderId="7" xfId="0" applyFont="1" applyFill="1" applyBorder="1"/>
    <xf numFmtId="0" fontId="13" fillId="2" borderId="7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15" fillId="0" borderId="0" xfId="2" applyFont="1"/>
    <xf numFmtId="0" fontId="1" fillId="0" borderId="0" xfId="2"/>
    <xf numFmtId="9" fontId="0" fillId="0" borderId="0" xfId="3" applyFont="1"/>
  </cellXfs>
  <cellStyles count="4">
    <cellStyle name="Normal" xfId="0" builtinId="0"/>
    <cellStyle name="Normal 2" xfId="1" xr:uid="{00000000-0005-0000-0000-000001000000}"/>
    <cellStyle name="Normal 3" xfId="2" xr:uid="{AA10CA70-E5E7-4F47-9F4F-7A6F3743AB40}"/>
    <cellStyle name="Prosent 2" xfId="3" xr:uid="{96928823-B19C-D649-BBFE-0992FE4338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Beta: MSCI</a:t>
            </a:r>
            <a:r>
              <a:rPr lang="en-US" baseline="0"/>
              <a:t> </a:t>
            </a:r>
            <a:r>
              <a:rPr lang="en-US"/>
              <a:t>International</a:t>
            </a:r>
            <a:r>
              <a:rPr lang="en-US" baseline="0"/>
              <a:t> </a:t>
            </a:r>
            <a:r>
              <a:rPr lang="en-US"/>
              <a:t>World</a:t>
            </a:r>
            <a:r>
              <a:rPr lang="en-US" baseline="0"/>
              <a:t> </a:t>
            </a:r>
            <a:r>
              <a:rPr lang="en-US"/>
              <a:t>Price</a:t>
            </a:r>
            <a:r>
              <a:rPr lang="en-US" baseline="0"/>
              <a:t> </a:t>
            </a:r>
            <a:r>
              <a:rPr lang="en-US"/>
              <a:t>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'PM1'!$A$2</c:f>
              <c:strCache>
                <c:ptCount val="1"/>
                <c:pt idx="0">
                  <c:v>Beta: MSCI.International.World.Price.Index.USD.Realtime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'PM1'!$B$2:$S$2</c:f>
              <c:numCache>
                <c:formatCode>General</c:formatCode>
                <c:ptCount val="18"/>
                <c:pt idx="0">
                  <c:v>0.7859785712583075</c:v>
                </c:pt>
                <c:pt idx="1">
                  <c:v>0.56060694291829805</c:v>
                </c:pt>
                <c:pt idx="2">
                  <c:v>0.84512317279099303</c:v>
                </c:pt>
                <c:pt idx="3">
                  <c:v>1</c:v>
                </c:pt>
                <c:pt idx="4">
                  <c:v>0.98717727716787906</c:v>
                </c:pt>
                <c:pt idx="5">
                  <c:v>0.88615559507630703</c:v>
                </c:pt>
                <c:pt idx="6">
                  <c:v>-4.3037951614187067E-2</c:v>
                </c:pt>
                <c:pt idx="7">
                  <c:v>0.77529445881941472</c:v>
                </c:pt>
                <c:pt idx="8">
                  <c:v>0.1595340716324494</c:v>
                </c:pt>
                <c:pt idx="9">
                  <c:v>0.23891593683738049</c:v>
                </c:pt>
                <c:pt idx="10">
                  <c:v>0.28904271094512951</c:v>
                </c:pt>
                <c:pt idx="11">
                  <c:v>3.4927772149292928E-2</c:v>
                </c:pt>
                <c:pt idx="12">
                  <c:v>2.2291607784006406E-2</c:v>
                </c:pt>
                <c:pt idx="13">
                  <c:v>-3.7462316428006309E-3</c:v>
                </c:pt>
                <c:pt idx="14">
                  <c:v>0.14086962908962367</c:v>
                </c:pt>
                <c:pt idx="15">
                  <c:v>0.48810227107877485</c:v>
                </c:pt>
                <c:pt idx="16">
                  <c:v>1.4832840172651556</c:v>
                </c:pt>
                <c:pt idx="17">
                  <c:v>4.6142508386047467E-3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D-FF42-A9CB-8A083E5F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67057695"/>
        <c:axId val="967059391"/>
      </c:barChart>
      <c:catAx>
        <c:axId val="967057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7059391"/>
        <c:crosses val="autoZero"/>
        <c:auto val="1"/>
        <c:lblAlgn val="ctr"/>
        <c:lblOffset val="100"/>
        <c:noMultiLvlLbl val="0"/>
      </c:catAx>
      <c:valAx>
        <c:axId val="96705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7057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'PM1'!$A$3</c:f>
              <c:strCache>
                <c:ptCount val="1"/>
                <c:pt idx="0">
                  <c:v>Jensen's Alpha (Risk free = 0.000661784781395003)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'PM1'!$C$1:$T$1</c:f>
              <c:strCache>
                <c:ptCount val="17"/>
                <c:pt idx="0">
                  <c:v>HFRX.Global.Hedge.Fund.CAD.Index</c:v>
                </c:pt>
                <c:pt idx="1">
                  <c:v>MSCI.International.World.Real.Estate.Price.Index.USD.Realtime</c:v>
                </c:pt>
                <c:pt idx="2">
                  <c:v>MSCI.International.World.Price.Index.USD.Realtime</c:v>
                </c:pt>
                <c:pt idx="3">
                  <c:v>Thomson.Reuters.Global.Developed.Index</c:v>
                </c:pt>
                <c:pt idx="4">
                  <c:v>ICE.Brent.Crude.Electronic.Energy.Future.Continuation.1</c:v>
                </c:pt>
                <c:pt idx="5">
                  <c:v>S.P.Global.Developed.Sovereign.Bond.Index</c:v>
                </c:pt>
                <c:pt idx="6">
                  <c:v>FTSE.EPRA.NAREIT.Global.Index</c:v>
                </c:pt>
                <c:pt idx="7">
                  <c:v>Thomson.Reuters.SGX.Corporate.Bonds.3..Years.Index</c:v>
                </c:pt>
                <c:pt idx="8">
                  <c:v>PowerShares.Emerging.Markets.Sovereign.Debt.ETF</c:v>
                </c:pt>
                <c:pt idx="9">
                  <c:v>SPDR.Citi.Intl.Govt.Inflation.Protected.Bond.ETF</c:v>
                </c:pt>
                <c:pt idx="10">
                  <c:v>US.Dollar.Japanese.Yen.FX.Spot.Rate</c:v>
                </c:pt>
                <c:pt idx="11">
                  <c:v>Euro.US.Dollar.FX.Spot.Rate</c:v>
                </c:pt>
                <c:pt idx="12">
                  <c:v>UK.Pound.Sterling.US.Dollar.FX.Spot.Rate</c:v>
                </c:pt>
                <c:pt idx="13">
                  <c:v>Gold.US.Dollar.FX.Spot.Rate</c:v>
                </c:pt>
                <c:pt idx="14">
                  <c:v>BTC.USD.rate</c:v>
                </c:pt>
                <c:pt idx="15">
                  <c:v>LTC.USD.rate</c:v>
                </c:pt>
                <c:pt idx="16">
                  <c:v>ETH.USD.rate</c:v>
                </c:pt>
              </c:strCache>
            </c:strRef>
          </c:cat>
          <c:val>
            <c:numRef>
              <c:f>'PM1'!$C$3:$T$3</c:f>
              <c:numCache>
                <c:formatCode>General</c:formatCode>
                <c:ptCount val="18"/>
                <c:pt idx="0">
                  <c:v>-4.9511074556757032E-2</c:v>
                </c:pt>
                <c:pt idx="1">
                  <c:v>-6.4286252825126317E-3</c:v>
                </c:pt>
                <c:pt idx="2">
                  <c:v>0</c:v>
                </c:pt>
                <c:pt idx="3">
                  <c:v>-8.3211368356338883E-3</c:v>
                </c:pt>
                <c:pt idx="4">
                  <c:v>-0.11636959687907943</c:v>
                </c:pt>
                <c:pt idx="5">
                  <c:v>7.7481532899822897E-3</c:v>
                </c:pt>
                <c:pt idx="6">
                  <c:v>-1.1170612245983244E-2</c:v>
                </c:pt>
                <c:pt idx="7">
                  <c:v>3.3197857412144614E-2</c:v>
                </c:pt>
                <c:pt idx="8">
                  <c:v>-1.0743959768042197E-3</c:v>
                </c:pt>
                <c:pt idx="9">
                  <c:v>-1.9586321204464251E-2</c:v>
                </c:pt>
                <c:pt idx="10">
                  <c:v>1.9064179522095995E-2</c:v>
                </c:pt>
                <c:pt idx="11">
                  <c:v>-3.0629384530908646E-2</c:v>
                </c:pt>
                <c:pt idx="12">
                  <c:v>-2.5934900912637417E-2</c:v>
                </c:pt>
                <c:pt idx="13">
                  <c:v>-5.0833515679867686E-3</c:v>
                </c:pt>
                <c:pt idx="14">
                  <c:v>1.3210151212961856</c:v>
                </c:pt>
                <c:pt idx="15">
                  <c:v>0.18072987579672128</c:v>
                </c:pt>
                <c:pt idx="16">
                  <c:v>5.4912249188274078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D-C94D-ABD0-7B9404A7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8847855"/>
        <c:axId val="928849551"/>
      </c:barChart>
      <c:catAx>
        <c:axId val="9288478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8849551"/>
        <c:crosses val="autoZero"/>
        <c:auto val="1"/>
        <c:lblAlgn val="ctr"/>
        <c:lblOffset val="100"/>
        <c:noMultiLvlLbl val="0"/>
      </c:catAx>
      <c:valAx>
        <c:axId val="928849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884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'PM1'!$A$4</c:f>
              <c:strCache>
                <c:ptCount val="1"/>
                <c:pt idx="0">
                  <c:v>Treynor Ratio: MSCI.International.World.Price.Index.USD.Realtime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'PM1'!$B$1:$R$1</c:f>
              <c:strCache>
                <c:ptCount val="17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</c:strCache>
            </c:strRef>
          </c:cat>
          <c:val>
            <c:numRef>
              <c:f>'PM1'!$B$4:$R$4</c:f>
              <c:numCache>
                <c:formatCode>General</c:formatCode>
                <c:ptCount val="17"/>
                <c:pt idx="0">
                  <c:v>-3.8013516804486551E-2</c:v>
                </c:pt>
                <c:pt idx="1">
                  <c:v>-8.1939869747189767E-2</c:v>
                </c:pt>
                <c:pt idx="2">
                  <c:v>1.6025801699158369E-2</c:v>
                </c:pt>
                <c:pt idx="3">
                  <c:v>2.94660116360701E-2</c:v>
                </c:pt>
                <c:pt idx="4">
                  <c:v>2.0885074187057231E-2</c:v>
                </c:pt>
                <c:pt idx="5">
                  <c:v>-0.10178061431300947</c:v>
                </c:pt>
                <c:pt idx="6">
                  <c:v>0.65999988264038723</c:v>
                </c:pt>
                <c:pt idx="7">
                  <c:v>5.9099967007872675E-3</c:v>
                </c:pt>
                <c:pt idx="8">
                  <c:v>5.5751480762594334E-2</c:v>
                </c:pt>
                <c:pt idx="9">
                  <c:v>-8.0641379335722435E-2</c:v>
                </c:pt>
                <c:pt idx="10">
                  <c:v>-0.11770868947672924</c:v>
                </c:pt>
                <c:pt idx="11">
                  <c:v>-0.3602124407413092</c:v>
                </c:pt>
                <c:pt idx="12">
                  <c:v>-2.755157409641134</c:v>
                </c:pt>
                <c:pt idx="13">
                  <c:v>15.618200402586981</c:v>
                </c:pt>
                <c:pt idx="14">
                  <c:v>-0.20794762695225943</c:v>
                </c:pt>
                <c:pt idx="15">
                  <c:v>2.6246705064281288</c:v>
                </c:pt>
                <c:pt idx="16">
                  <c:v>0.15352269580001182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9-324A-9888-91A61F53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4643631"/>
        <c:axId val="924930879"/>
      </c:barChart>
      <c:catAx>
        <c:axId val="9246436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4930879"/>
        <c:crosses val="autoZero"/>
        <c:auto val="1"/>
        <c:lblAlgn val="ctr"/>
        <c:lblOffset val="100"/>
        <c:noMultiLvlLbl val="0"/>
      </c:catAx>
      <c:valAx>
        <c:axId val="924930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4643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'PM1'!$A$5</c:f>
              <c:strCache>
                <c:ptCount val="1"/>
                <c:pt idx="0">
                  <c:v>Information Ratio: MSCI.International.World.Price.Index.USD.Realtime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'PM1'!$B$5:$S$5</c:f>
              <c:numCache>
                <c:formatCode>General</c:formatCode>
                <c:ptCount val="18"/>
                <c:pt idx="0">
                  <c:v>-0.61117336896494179</c:v>
                </c:pt>
                <c:pt idx="1">
                  <c:v>-0.85727120261702083</c:v>
                </c:pt>
                <c:pt idx="2">
                  <c:v>-0.1926776586649096</c:v>
                </c:pt>
                <c:pt idx="3">
                  <c:v>#N/A</c:v>
                </c:pt>
                <c:pt idx="4">
                  <c:v>-0.45815551414798439</c:v>
                </c:pt>
                <c:pt idx="5">
                  <c:v>-0.48211536136363975</c:v>
                </c:pt>
                <c:pt idx="6">
                  <c:v>-0.40555372644936505</c:v>
                </c:pt>
                <c:pt idx="7">
                  <c:v>-0.22971436775254372</c:v>
                </c:pt>
                <c:pt idx="8">
                  <c:v>-0.15976137619184189</c:v>
                </c:pt>
                <c:pt idx="9">
                  <c:v>-0.39094252700601734</c:v>
                </c:pt>
                <c:pt idx="10">
                  <c:v>-0.52053093387937011</c:v>
                </c:pt>
                <c:pt idx="11">
                  <c:v>-0.26051394161912056</c:v>
                </c:pt>
                <c:pt idx="12">
                  <c:v>-0.55832055786619772</c:v>
                </c:pt>
                <c:pt idx="13">
                  <c:v>-0.55291027752875321</c:v>
                </c:pt>
                <c:pt idx="14">
                  <c:v>-0.30149085653659324</c:v>
                </c:pt>
                <c:pt idx="15">
                  <c:v>1.0810898834429747</c:v>
                </c:pt>
                <c:pt idx="16">
                  <c:v>0.15044053715265709</c:v>
                </c:pt>
                <c:pt idx="17">
                  <c:v>3.8101491463412809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8941-A9C0-D1B0E3B74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8024159"/>
        <c:axId val="966796479"/>
      </c:barChart>
      <c:catAx>
        <c:axId val="928024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6796479"/>
        <c:crosses val="autoZero"/>
        <c:auto val="1"/>
        <c:lblAlgn val="ctr"/>
        <c:lblOffset val="100"/>
        <c:noMultiLvlLbl val="0"/>
      </c:catAx>
      <c:valAx>
        <c:axId val="966796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8024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'PM1'!$A$6</c:f>
              <c:strCache>
                <c:ptCount val="1"/>
                <c:pt idx="0">
                  <c:v>Annualized Sharpe Ratio (Rf=3.4%)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'PM1'!$B$6:$S$6</c:f>
              <c:numCache>
                <c:formatCode>General</c:formatCode>
                <c:ptCount val="18"/>
                <c:pt idx="0">
                  <c:v>-0.1347164151827262</c:v>
                </c:pt>
                <c:pt idx="1">
                  <c:v>-0.40367619209091199</c:v>
                </c:pt>
                <c:pt idx="2">
                  <c:v>0.16582862167773979</c:v>
                </c:pt>
                <c:pt idx="3">
                  <c:v>0.27805359203069446</c:v>
                </c:pt>
                <c:pt idx="4">
                  <c:v>0.21654416944303809</c:v>
                </c:pt>
                <c:pt idx="5">
                  <c:v>-0.18798084350328953</c:v>
                </c:pt>
                <c:pt idx="6">
                  <c:v>-1.2332697092806502</c:v>
                </c:pt>
                <c:pt idx="7">
                  <c:v>0.10684543662313707</c:v>
                </c:pt>
                <c:pt idx="8">
                  <c:v>0.16639881946314061</c:v>
                </c:pt>
                <c:pt idx="9">
                  <c:v>-0.20262171327817585</c:v>
                </c:pt>
                <c:pt idx="10">
                  <c:v>-0.35144778329675241</c:v>
                </c:pt>
                <c:pt idx="11">
                  <c:v>-7.9642256204546194E-2</c:v>
                </c:pt>
                <c:pt idx="12">
                  <c:v>-0.59551875868158988</c:v>
                </c:pt>
                <c:pt idx="13">
                  <c:v>-0.65875072084688224</c:v>
                </c:pt>
                <c:pt idx="14">
                  <c:v>-0.1005522964078667</c:v>
                </c:pt>
                <c:pt idx="15">
                  <c:v>1.3402137885394101</c:v>
                </c:pt>
                <c:pt idx="16">
                  <c:v>0.74619665054474427</c:v>
                </c:pt>
                <c:pt idx="17">
                  <c:v>1.9807482589485741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9-5241-B7B2-82600B20A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0501839"/>
        <c:axId val="970756719"/>
      </c:barChart>
      <c:catAx>
        <c:axId val="970501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0756719"/>
        <c:crosses val="autoZero"/>
        <c:auto val="1"/>
        <c:lblAlgn val="ctr"/>
        <c:lblOffset val="100"/>
        <c:noMultiLvlLbl val="0"/>
      </c:catAx>
      <c:valAx>
        <c:axId val="970756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0501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'PM1'!$A$7</c:f>
              <c:strCache>
                <c:ptCount val="1"/>
                <c:pt idx="0">
                  <c:v>Omega (L = 0.1%)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'PM1'!$B$7:$S$7</c:f>
              <c:numCache>
                <c:formatCode>General</c:formatCode>
                <c:ptCount val="18"/>
                <c:pt idx="0">
                  <c:v>0.86249720891781356</c:v>
                </c:pt>
                <c:pt idx="1">
                  <c:v>0.75416616066456921</c:v>
                </c:pt>
                <c:pt idx="2">
                  <c:v>0.9617856414151571</c:v>
                </c:pt>
                <c:pt idx="3">
                  <c:v>1.0000000000000002</c:v>
                </c:pt>
                <c:pt idx="4">
                  <c:v>0.97617008111660064</c:v>
                </c:pt>
                <c:pt idx="5">
                  <c:v>0.88384598697215255</c:v>
                </c:pt>
                <c:pt idx="6">
                  <c:v>0.33683316861389545</c:v>
                </c:pt>
                <c:pt idx="7">
                  <c:v>0.94599540440108099</c:v>
                </c:pt>
                <c:pt idx="8">
                  <c:v>0.85893288319279482</c:v>
                </c:pt>
                <c:pt idx="9">
                  <c:v>0.76441991057754266</c:v>
                </c:pt>
                <c:pt idx="10">
                  <c:v>0.74613160071969775</c:v>
                </c:pt>
                <c:pt idx="11">
                  <c:v>0.84229499719409018</c:v>
                </c:pt>
                <c:pt idx="12">
                  <c:v>0.70001389337306785</c:v>
                </c:pt>
                <c:pt idx="13">
                  <c:v>0.67849663715725228</c:v>
                </c:pt>
                <c:pt idx="14">
                  <c:v>0.88472487562161584</c:v>
                </c:pt>
                <c:pt idx="15">
                  <c:v>1.7525263846480046</c:v>
                </c:pt>
                <c:pt idx="16">
                  <c:v>1.4001473394369028</c:v>
                </c:pt>
                <c:pt idx="17">
                  <c:v>2.1625306141849925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9-2749-80C3-F8000982C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0066719"/>
        <c:axId val="843931295"/>
      </c:barChart>
      <c:catAx>
        <c:axId val="9300667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3931295"/>
        <c:crosses val="autoZero"/>
        <c:auto val="1"/>
        <c:lblAlgn val="ctr"/>
        <c:lblOffset val="100"/>
        <c:noMultiLvlLbl val="0"/>
      </c:catAx>
      <c:valAx>
        <c:axId val="84393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0066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'PM1'!$A$8</c:f>
              <c:strCache>
                <c:ptCount val="1"/>
                <c:pt idx="0">
                  <c:v>Sortino Ratio (MAR = 0.141%)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'PM1'!$B$8:$S$8</c:f>
              <c:numCache>
                <c:formatCode>General</c:formatCode>
                <c:ptCount val="18"/>
                <c:pt idx="0">
                  <c:v>-0.35153275825465957</c:v>
                </c:pt>
                <c:pt idx="1">
                  <c:v>-0.55976804724500984</c:v>
                </c:pt>
                <c:pt idx="2">
                  <c:v>-9.0889519448707864E-2</c:v>
                </c:pt>
                <c:pt idx="3">
                  <c:v>#N/A</c:v>
                </c:pt>
                <c:pt idx="4">
                  <c:v>-5.5969794443460369E-2</c:v>
                </c:pt>
                <c:pt idx="5">
                  <c:v>-0.37073245436343755</c:v>
                </c:pt>
                <c:pt idx="6">
                  <c:v>-0.55508302777251484</c:v>
                </c:pt>
                <c:pt idx="7">
                  <c:v>-0.13231581268142817</c:v>
                </c:pt>
                <c:pt idx="8">
                  <c:v>-0.21651348191088959</c:v>
                </c:pt>
                <c:pt idx="9">
                  <c:v>-0.39290918924914064</c:v>
                </c:pt>
                <c:pt idx="10">
                  <c:v>-0.49612594053560244</c:v>
                </c:pt>
                <c:pt idx="11">
                  <c:v>-0.33951155126456539</c:v>
                </c:pt>
                <c:pt idx="12">
                  <c:v>-0.67751475087173962</c:v>
                </c:pt>
                <c:pt idx="13">
                  <c:v>-0.68747820515477365</c:v>
                </c:pt>
                <c:pt idx="14">
                  <c:v>-0.33140624395276896</c:v>
                </c:pt>
                <c:pt idx="15">
                  <c:v>2.1441075871829378</c:v>
                </c:pt>
                <c:pt idx="16">
                  <c:v>1.4252102910455664</c:v>
                </c:pt>
                <c:pt idx="17">
                  <c:v>3.9199121607854415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F-DB44-8B8C-0AD2FAAB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29871439"/>
        <c:axId val="929873135"/>
      </c:barChart>
      <c:catAx>
        <c:axId val="929871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9873135"/>
        <c:crosses val="autoZero"/>
        <c:auto val="1"/>
        <c:lblAlgn val="ctr"/>
        <c:lblOffset val="100"/>
        <c:noMultiLvlLbl val="0"/>
      </c:catAx>
      <c:valAx>
        <c:axId val="92987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9871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Beta: MSCI</a:t>
            </a:r>
            <a:r>
              <a:rPr lang="en-US" baseline="0"/>
              <a:t> </a:t>
            </a:r>
            <a:r>
              <a:rPr lang="en-US"/>
              <a:t>International</a:t>
            </a:r>
            <a:r>
              <a:rPr lang="en-US" baseline="0"/>
              <a:t> </a:t>
            </a:r>
            <a:r>
              <a:rPr lang="en-US"/>
              <a:t>World</a:t>
            </a:r>
            <a:r>
              <a:rPr lang="en-US" baseline="0"/>
              <a:t> </a:t>
            </a:r>
            <a:r>
              <a:rPr lang="en-US"/>
              <a:t>Price</a:t>
            </a:r>
            <a:r>
              <a:rPr lang="en-US" baseline="0"/>
              <a:t> </a:t>
            </a:r>
            <a:r>
              <a:rPr lang="en-US"/>
              <a:t>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'PM1'!$A$2</c:f>
              <c:strCache>
                <c:ptCount val="1"/>
                <c:pt idx="0">
                  <c:v>Beta: MSCI.International.World.Price.Index.USD.Realtime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'PM1'!$B$1:$S$1</c:f>
              <c:strCache>
                <c:ptCount val="18"/>
                <c:pt idx="0">
                  <c:v>Thomson.Reuters.Global.Emerging.Markets.Index</c:v>
                </c:pt>
                <c:pt idx="1">
                  <c:v>HFRX.Global.Hedge.Fund.CAD.Index</c:v>
                </c:pt>
                <c:pt idx="2">
                  <c:v>MSCI.International.World.Real.Estate.Price.Index.USD.Realtime</c:v>
                </c:pt>
                <c:pt idx="3">
                  <c:v>MSCI.International.World.Price.Index.USD.Realtime</c:v>
                </c:pt>
                <c:pt idx="4">
                  <c:v>Thomson.Reuters.Global.Developed.Index</c:v>
                </c:pt>
                <c:pt idx="5">
                  <c:v>ICE.Brent.Crude.Electronic.Energy.Future.Continuation.1</c:v>
                </c:pt>
                <c:pt idx="6">
                  <c:v>S.P.Global.Developed.Sovereign.Bond.Index</c:v>
                </c:pt>
                <c:pt idx="7">
                  <c:v>FTSE.EPRA.NAREIT.Global.Index</c:v>
                </c:pt>
                <c:pt idx="8">
                  <c:v>Thomson.Reuters.SGX.Corporate.Bonds.3..Years.Index</c:v>
                </c:pt>
                <c:pt idx="9">
                  <c:v>PowerShares.Emerging.Markets.Sovereign.Debt.ETF</c:v>
                </c:pt>
                <c:pt idx="10">
                  <c:v>SPDR.Citi.Intl.Govt.Inflation.Protected.Bond.ETF</c:v>
                </c:pt>
                <c:pt idx="11">
                  <c:v>US.Dollar.Japanese.Yen.FX.Spot.Rate</c:v>
                </c:pt>
                <c:pt idx="12">
                  <c:v>Euro.US.Dollar.FX.Spot.Rate</c:v>
                </c:pt>
                <c:pt idx="13">
                  <c:v>UK.Pound.Sterling.US.Dollar.FX.Spot.Rate</c:v>
                </c:pt>
                <c:pt idx="14">
                  <c:v>Gold.US.Dollar.FX.Spot.Rate</c:v>
                </c:pt>
                <c:pt idx="15">
                  <c:v>BTC.USD.rate</c:v>
                </c:pt>
                <c:pt idx="16">
                  <c:v>LTC.USD.rate</c:v>
                </c:pt>
                <c:pt idx="17">
                  <c:v>ETH.USD.rate</c:v>
                </c:pt>
              </c:strCache>
            </c:strRef>
          </c:cat>
          <c:val>
            <c:numRef>
              <c:f>'PM1'!$B$2:$S$2</c:f>
              <c:numCache>
                <c:formatCode>General</c:formatCode>
                <c:ptCount val="18"/>
                <c:pt idx="0">
                  <c:v>0.7859785712583075</c:v>
                </c:pt>
                <c:pt idx="1">
                  <c:v>0.56060694291829805</c:v>
                </c:pt>
                <c:pt idx="2">
                  <c:v>0.84512317279099303</c:v>
                </c:pt>
                <c:pt idx="3">
                  <c:v>1</c:v>
                </c:pt>
                <c:pt idx="4">
                  <c:v>0.98717727716787906</c:v>
                </c:pt>
                <c:pt idx="5">
                  <c:v>0.88615559507630703</c:v>
                </c:pt>
                <c:pt idx="6">
                  <c:v>-4.3037951614187067E-2</c:v>
                </c:pt>
                <c:pt idx="7">
                  <c:v>0.77529445881941472</c:v>
                </c:pt>
                <c:pt idx="8">
                  <c:v>0.1595340716324494</c:v>
                </c:pt>
                <c:pt idx="9">
                  <c:v>0.23891593683738049</c:v>
                </c:pt>
                <c:pt idx="10">
                  <c:v>0.28904271094512951</c:v>
                </c:pt>
                <c:pt idx="11">
                  <c:v>3.4927772149292928E-2</c:v>
                </c:pt>
                <c:pt idx="12">
                  <c:v>2.2291607784006406E-2</c:v>
                </c:pt>
                <c:pt idx="13">
                  <c:v>-3.7462316428006309E-3</c:v>
                </c:pt>
                <c:pt idx="14">
                  <c:v>0.14086962908962367</c:v>
                </c:pt>
                <c:pt idx="15">
                  <c:v>0.48810227107877485</c:v>
                </c:pt>
                <c:pt idx="16">
                  <c:v>1.4832840172651556</c:v>
                </c:pt>
                <c:pt idx="17">
                  <c:v>4.6142508386047467E-3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2-42C8-97A4-82212D335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67057695"/>
        <c:axId val="967059391"/>
      </c:barChart>
      <c:catAx>
        <c:axId val="967057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7059391"/>
        <c:crosses val="autoZero"/>
        <c:auto val="1"/>
        <c:lblAlgn val="ctr"/>
        <c:lblOffset val="100"/>
        <c:noMultiLvlLbl val="0"/>
      </c:catAx>
      <c:valAx>
        <c:axId val="967059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7057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image" Target="../media/image5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4.emf"/><Relationship Id="rId2" Type="http://schemas.openxmlformats.org/officeDocument/2006/relationships/chart" Target="../charts/chart2.xml"/><Relationship Id="rId16" Type="http://schemas.openxmlformats.org/officeDocument/2006/relationships/image" Target="../media/image8.emf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emf"/><Relationship Id="rId5" Type="http://schemas.openxmlformats.org/officeDocument/2006/relationships/chart" Target="../charts/chart5.xml"/><Relationship Id="rId15" Type="http://schemas.openxmlformats.org/officeDocument/2006/relationships/image" Target="../media/image7.emf"/><Relationship Id="rId10" Type="http://schemas.openxmlformats.org/officeDocument/2006/relationships/image" Target="../media/image2.emf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2330450</xdr:colOff>
      <xdr:row>38</xdr:row>
      <xdr:rowOff>0</xdr:rowOff>
    </xdr:from>
    <xdr:to>
      <xdr:col>8</xdr:col>
      <xdr:colOff>0</xdr:colOff>
      <xdr:row>60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459C20B-C913-0D42-99E6-DC7345856D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666750</xdr:colOff>
      <xdr:row>38</xdr:row>
      <xdr:rowOff>6</xdr:rowOff>
    </xdr:from>
    <xdr:to>
      <xdr:col>18</xdr:col>
      <xdr:colOff>0</xdr:colOff>
      <xdr:row>60</xdr:row>
      <xdr:rowOff>12700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EA03381-E3C3-1E44-BE55-75A5D10A1C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666750</xdr:colOff>
      <xdr:row>62</xdr:row>
      <xdr:rowOff>6</xdr:rowOff>
    </xdr:from>
    <xdr:to>
      <xdr:col>18</xdr:col>
      <xdr:colOff>12700</xdr:colOff>
      <xdr:row>84</xdr:row>
      <xdr:rowOff>25400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AA55CC3-73FD-F84D-93F8-6B2B72087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666750</xdr:colOff>
      <xdr:row>86</xdr:row>
      <xdr:rowOff>6</xdr:rowOff>
    </xdr:from>
    <xdr:to>
      <xdr:col>18</xdr:col>
      <xdr:colOff>0</xdr:colOff>
      <xdr:row>108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D0A3B84-9668-D245-A4FA-C8F0A3B14B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666750</xdr:colOff>
      <xdr:row>110</xdr:row>
      <xdr:rowOff>12706</xdr:rowOff>
    </xdr:from>
    <xdr:to>
      <xdr:col>18</xdr:col>
      <xdr:colOff>12700</xdr:colOff>
      <xdr:row>132</xdr:row>
      <xdr:rowOff>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915C7A9-802B-BE45-A26C-4CD04F03DA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666750</xdr:colOff>
      <xdr:row>136</xdr:row>
      <xdr:rowOff>6</xdr:rowOff>
    </xdr:from>
    <xdr:to>
      <xdr:col>18</xdr:col>
      <xdr:colOff>12700</xdr:colOff>
      <xdr:row>157</xdr:row>
      <xdr:rowOff>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07058B5-9D56-C14A-A24D-8E76C73C84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666750</xdr:colOff>
      <xdr:row>159</xdr:row>
      <xdr:rowOff>6</xdr:rowOff>
    </xdr:from>
    <xdr:to>
      <xdr:col>18</xdr:col>
      <xdr:colOff>0</xdr:colOff>
      <xdr:row>181</xdr:row>
      <xdr:rowOff>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731FE1E-B9D3-7648-9005-8BDEFD16EE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19</xdr:col>
      <xdr:colOff>4049059</xdr:colOff>
      <xdr:row>17</xdr:row>
      <xdr:rowOff>14941</xdr:rowOff>
    </xdr:from>
    <xdr:to>
      <xdr:col>27</xdr:col>
      <xdr:colOff>313018</xdr:colOff>
      <xdr:row>18</xdr:row>
      <xdr:rowOff>14942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16BBC287-06A6-5B43-989C-F542551D7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451294" y="3316941"/>
          <a:ext cx="8419353" cy="194236"/>
        </a:xfrm>
        <a:prstGeom prst="rect">
          <a:avLst/>
        </a:prstGeom>
      </xdr:spPr>
    </xdr:pic>
    <xdr:clientData/>
  </xdr:twoCellAnchor>
  <xdr:twoCellAnchor>
    <xdr:from>
      <xdr:col>0</xdr:col>
      <xdr:colOff>672352</xdr:colOff>
      <xdr:row>62</xdr:row>
      <xdr:rowOff>14942</xdr:rowOff>
    </xdr:from>
    <xdr:to>
      <xdr:col>8</xdr:col>
      <xdr:colOff>29882</xdr:colOff>
      <xdr:row>84</xdr:row>
      <xdr:rowOff>110191</xdr:rowOff>
    </xdr:to>
    <xdr:graphicFrame macro="">
      <xdr:nvGraphicFramePr>
        <xdr:cNvPr id="11" name="Diagram 1">
          <a:extLst>
            <a:ext uri="{FF2B5EF4-FFF2-40B4-BE49-F238E27FC236}">
              <a16:creationId xmlns:a16="http://schemas.microsoft.com/office/drawing/2014/main" id="{B02DEEF1-51BD-4707-A27D-BE155D7A6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43</xdr:col>
      <xdr:colOff>0</xdr:colOff>
      <xdr:row>21</xdr:row>
      <xdr:rowOff>0</xdr:rowOff>
    </xdr:from>
    <xdr:to>
      <xdr:col>49</xdr:col>
      <xdr:colOff>39594</xdr:colOff>
      <xdr:row>30</xdr:row>
      <xdr:rowOff>67982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0DB3FBE2-30F8-3A42-9BB8-C5D391986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966588" y="4078941"/>
          <a:ext cx="6972300" cy="18161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64</xdr:row>
      <xdr:rowOff>0</xdr:rowOff>
    </xdr:from>
    <xdr:to>
      <xdr:col>19</xdr:col>
      <xdr:colOff>2095500</xdr:colOff>
      <xdr:row>73</xdr:row>
      <xdr:rowOff>156883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4D7FED26-B2E3-4744-87F5-46820EBC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402235" y="12431059"/>
          <a:ext cx="2095500" cy="190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75</xdr:row>
      <xdr:rowOff>0</xdr:rowOff>
    </xdr:from>
    <xdr:to>
      <xdr:col>19</xdr:col>
      <xdr:colOff>2095500</xdr:colOff>
      <xdr:row>84</xdr:row>
      <xdr:rowOff>156882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8DB977CD-3685-A242-928A-241D70D9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402235" y="14567647"/>
          <a:ext cx="2095500" cy="190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86</xdr:row>
      <xdr:rowOff>0</xdr:rowOff>
    </xdr:from>
    <xdr:to>
      <xdr:col>19</xdr:col>
      <xdr:colOff>2095500</xdr:colOff>
      <xdr:row>95</xdr:row>
      <xdr:rowOff>156882</xdr:rowOff>
    </xdr:to>
    <xdr:pic>
      <xdr:nvPicPr>
        <xdr:cNvPr id="17" name="Bilde 16">
          <a:extLst>
            <a:ext uri="{FF2B5EF4-FFF2-40B4-BE49-F238E27FC236}">
              <a16:creationId xmlns:a16="http://schemas.microsoft.com/office/drawing/2014/main" id="{781F3FFD-A2F3-124C-821F-80BCDB166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402235" y="16704235"/>
          <a:ext cx="2095500" cy="190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97</xdr:row>
      <xdr:rowOff>0</xdr:rowOff>
    </xdr:from>
    <xdr:to>
      <xdr:col>19</xdr:col>
      <xdr:colOff>2095500</xdr:colOff>
      <xdr:row>106</xdr:row>
      <xdr:rowOff>156883</xdr:rowOff>
    </xdr:to>
    <xdr:pic>
      <xdr:nvPicPr>
        <xdr:cNvPr id="18" name="Bilde 17">
          <a:extLst>
            <a:ext uri="{FF2B5EF4-FFF2-40B4-BE49-F238E27FC236}">
              <a16:creationId xmlns:a16="http://schemas.microsoft.com/office/drawing/2014/main" id="{F62B899F-C504-C948-BA5B-8789CD89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402235" y="18840824"/>
          <a:ext cx="2095500" cy="190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108</xdr:row>
      <xdr:rowOff>0</xdr:rowOff>
    </xdr:from>
    <xdr:to>
      <xdr:col>19</xdr:col>
      <xdr:colOff>2095500</xdr:colOff>
      <xdr:row>117</xdr:row>
      <xdr:rowOff>156883</xdr:rowOff>
    </xdr:to>
    <xdr:pic>
      <xdr:nvPicPr>
        <xdr:cNvPr id="19" name="Bilde 18">
          <a:extLst>
            <a:ext uri="{FF2B5EF4-FFF2-40B4-BE49-F238E27FC236}">
              <a16:creationId xmlns:a16="http://schemas.microsoft.com/office/drawing/2014/main" id="{E7817F47-34AA-B749-B6AE-AAA23067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02235" y="20977412"/>
          <a:ext cx="2095500" cy="1905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119</xdr:row>
      <xdr:rowOff>0</xdr:rowOff>
    </xdr:from>
    <xdr:to>
      <xdr:col>19</xdr:col>
      <xdr:colOff>2095500</xdr:colOff>
      <xdr:row>128</xdr:row>
      <xdr:rowOff>156882</xdr:rowOff>
    </xdr:to>
    <xdr:pic>
      <xdr:nvPicPr>
        <xdr:cNvPr id="21" name="Bilde 20">
          <a:extLst>
            <a:ext uri="{FF2B5EF4-FFF2-40B4-BE49-F238E27FC236}">
              <a16:creationId xmlns:a16="http://schemas.microsoft.com/office/drawing/2014/main" id="{E3EA5100-0D53-6947-A3D5-8197389B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02235" y="23114000"/>
          <a:ext cx="2095500" cy="190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18</xdr:row>
      <xdr:rowOff>0</xdr:rowOff>
    </xdr:from>
    <xdr:to>
      <xdr:col>10</xdr:col>
      <xdr:colOff>533400</xdr:colOff>
      <xdr:row>30</xdr:row>
      <xdr:rowOff>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91CABCF-5CCE-C240-88D9-FB0E8440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3200" y="3429000"/>
          <a:ext cx="3886200" cy="22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6</xdr:col>
      <xdr:colOff>622300</xdr:colOff>
      <xdr:row>54</xdr:row>
      <xdr:rowOff>101600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541FF-A523-B24A-9A7A-0B6AB732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8572500"/>
          <a:ext cx="6261100" cy="181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64</xdr:row>
      <xdr:rowOff>0</xdr:rowOff>
    </xdr:from>
    <xdr:to>
      <xdr:col>14</xdr:col>
      <xdr:colOff>622300</xdr:colOff>
      <xdr:row>73</xdr:row>
      <xdr:rowOff>101600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FE9AD51-E6CF-304E-AA1B-BF6D21EE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88900" y="12192000"/>
          <a:ext cx="4749800" cy="1816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13</xdr:col>
      <xdr:colOff>304800</xdr:colOff>
      <xdr:row>53</xdr:row>
      <xdr:rowOff>101600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8D309F0-6233-F844-839F-BCED4D07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88900" y="8382000"/>
          <a:ext cx="3606800" cy="181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11</xdr:row>
      <xdr:rowOff>0</xdr:rowOff>
    </xdr:from>
    <xdr:to>
      <xdr:col>25</xdr:col>
      <xdr:colOff>1231900</xdr:colOff>
      <xdr:row>15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203DFA0-18A2-AC4F-A86C-AC884A2E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0" y="8445500"/>
          <a:ext cx="10744200" cy="8509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25</xdr:col>
      <xdr:colOff>12700</xdr:colOff>
      <xdr:row>21</xdr:row>
      <xdr:rowOff>165100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44200E08-6E69-674C-9BD7-EAFF4ECD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0" y="9398000"/>
          <a:ext cx="95250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21</xdr:row>
      <xdr:rowOff>0</xdr:rowOff>
    </xdr:from>
    <xdr:to>
      <xdr:col>6</xdr:col>
      <xdr:colOff>1715911</xdr:colOff>
      <xdr:row>45</xdr:row>
      <xdr:rowOff>84667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E42BA6F-7DAC-C14A-B26B-3BD154A3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6667" y="10498667"/>
          <a:ext cx="5130800" cy="482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-johnparma/Downloads/Kryptoportef&#248;ljer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2015"/>
      <sheetName val="2016"/>
      <sheetName val="2017"/>
      <sheetName val="Akkumulertavkastning"/>
    </sheetNames>
    <sheetDataSet>
      <sheetData sheetId="0">
        <row r="13">
          <cell r="K13">
            <v>-0.78593833030505866</v>
          </cell>
        </row>
        <row r="14">
          <cell r="K14">
            <v>-0.59516010273843489</v>
          </cell>
        </row>
      </sheetData>
      <sheetData sheetId="1">
        <row r="13">
          <cell r="K13">
            <v>-0.45353906661314597</v>
          </cell>
        </row>
        <row r="14">
          <cell r="K14">
            <v>0.11794015154324411</v>
          </cell>
        </row>
      </sheetData>
      <sheetData sheetId="2">
        <row r="14">
          <cell r="K14">
            <v>1.8337806546820343</v>
          </cell>
        </row>
        <row r="15">
          <cell r="K15">
            <v>1.1166107714620317</v>
          </cell>
        </row>
      </sheetData>
      <sheetData sheetId="3">
        <row r="14">
          <cell r="K14">
            <v>93.63327182878146</v>
          </cell>
        </row>
        <row r="15">
          <cell r="K15">
            <v>23.66102373108351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9"/>
  <sheetViews>
    <sheetView topLeftCell="M178" workbookViewId="0">
      <selection activeCell="B1" sqref="B1:S1"/>
    </sheetView>
  </sheetViews>
  <sheetFormatPr baseColWidth="10" defaultColWidth="10.83203125" defaultRowHeight="16"/>
  <cols>
    <col min="1" max="1" width="19.5" style="47" customWidth="1"/>
    <col min="2" max="2" width="23.5" style="47" customWidth="1"/>
    <col min="3" max="3" width="18.1640625" style="47" customWidth="1"/>
    <col min="4" max="4" width="18.5" style="47" customWidth="1"/>
    <col min="5" max="5" width="13.83203125" style="47" customWidth="1"/>
    <col min="6" max="6" width="25.1640625" style="47" customWidth="1"/>
    <col min="7" max="7" width="24.5" style="47" customWidth="1"/>
    <col min="8" max="8" width="26.83203125" style="47" customWidth="1"/>
    <col min="9" max="9" width="19.1640625" style="47" customWidth="1"/>
    <col min="10" max="10" width="21.6640625" style="47" customWidth="1"/>
    <col min="11" max="11" width="22.1640625" style="50" customWidth="1"/>
    <col min="12" max="12" width="19.83203125" style="50" customWidth="1"/>
    <col min="13" max="13" width="22.1640625" style="47" customWidth="1"/>
    <col min="14" max="14" width="24.6640625" style="47" bestFit="1" customWidth="1"/>
    <col min="15" max="15" width="36" style="47" bestFit="1" customWidth="1"/>
    <col min="16" max="16" width="25.1640625" style="47" customWidth="1"/>
    <col min="17" max="17" width="12.6640625" style="49" bestFit="1" customWidth="1"/>
    <col min="18" max="16384" width="10.83203125" style="47"/>
  </cols>
  <sheetData>
    <row r="1" spans="1:19" s="57" customFormat="1">
      <c r="A1" s="62" t="s">
        <v>141</v>
      </c>
      <c r="B1" s="61" t="s">
        <v>114</v>
      </c>
      <c r="C1" s="61" t="s">
        <v>115</v>
      </c>
      <c r="D1" s="61" t="s">
        <v>116</v>
      </c>
      <c r="E1" s="61" t="s">
        <v>117</v>
      </c>
      <c r="F1" s="61" t="s">
        <v>118</v>
      </c>
      <c r="G1" s="61" t="s">
        <v>119</v>
      </c>
      <c r="H1" s="61" t="s">
        <v>120</v>
      </c>
      <c r="I1" s="61" t="s">
        <v>121</v>
      </c>
      <c r="J1" s="61" t="s">
        <v>122</v>
      </c>
      <c r="K1" s="58" t="s">
        <v>123</v>
      </c>
      <c r="L1" s="58" t="s">
        <v>124</v>
      </c>
      <c r="M1" s="61" t="s">
        <v>125</v>
      </c>
      <c r="N1" s="61" t="s">
        <v>126</v>
      </c>
      <c r="O1" s="61" t="s">
        <v>127</v>
      </c>
      <c r="P1" s="60" t="s">
        <v>128</v>
      </c>
      <c r="Q1" s="59" t="s">
        <v>129</v>
      </c>
      <c r="R1" s="58" t="s">
        <v>130</v>
      </c>
      <c r="S1" s="58" t="s">
        <v>131</v>
      </c>
    </row>
    <row r="2" spans="1:19">
      <c r="A2" s="55">
        <v>40179</v>
      </c>
      <c r="B2" s="51">
        <v>264.35000000000002</v>
      </c>
      <c r="C2" s="51">
        <v>1068.00838</v>
      </c>
      <c r="D2" s="51">
        <v>132.91</v>
      </c>
      <c r="E2" s="51">
        <v>1168.47</v>
      </c>
      <c r="F2" s="51">
        <v>121.68</v>
      </c>
      <c r="G2" s="51">
        <v>77.930000000000007</v>
      </c>
      <c r="H2" s="52">
        <v>102.1208</v>
      </c>
      <c r="I2" s="51">
        <v>1595.0328</v>
      </c>
      <c r="J2" s="54">
        <v>72.378739999999993</v>
      </c>
      <c r="K2" s="53">
        <v>25.53</v>
      </c>
      <c r="L2" s="53">
        <v>55.86</v>
      </c>
      <c r="M2" s="51">
        <v>91.55</v>
      </c>
      <c r="N2" s="52">
        <v>1.4375</v>
      </c>
      <c r="O2" s="52">
        <v>1.5952</v>
      </c>
      <c r="P2" s="51">
        <v>1127.56</v>
      </c>
    </row>
    <row r="3" spans="1:19">
      <c r="A3" s="55">
        <v>40186</v>
      </c>
      <c r="B3" s="51">
        <v>271.32</v>
      </c>
      <c r="C3" s="51">
        <v>1104.2891199999999</v>
      </c>
      <c r="D3" s="51">
        <v>134.29</v>
      </c>
      <c r="E3" s="51">
        <v>1198.26</v>
      </c>
      <c r="F3" s="51">
        <v>125.37</v>
      </c>
      <c r="G3" s="51">
        <v>81.37</v>
      </c>
      <c r="H3" s="52">
        <v>102.1153</v>
      </c>
      <c r="I3" s="51">
        <v>1623.7191399999999</v>
      </c>
      <c r="J3" s="54">
        <v>72.738569999999996</v>
      </c>
      <c r="K3" s="53">
        <v>25.66</v>
      </c>
      <c r="L3" s="53">
        <v>56.48</v>
      </c>
      <c r="M3" s="51">
        <v>93.05</v>
      </c>
      <c r="N3" s="52">
        <v>1.4322999999999999</v>
      </c>
      <c r="O3" s="52">
        <v>1.6125</v>
      </c>
      <c r="P3" s="51">
        <v>1129.32</v>
      </c>
    </row>
    <row r="4" spans="1:19">
      <c r="A4" s="55">
        <v>40193</v>
      </c>
      <c r="B4" s="51">
        <v>271.64999999999998</v>
      </c>
      <c r="C4" s="51">
        <v>1106.1833099999999</v>
      </c>
      <c r="D4" s="51">
        <v>133.06</v>
      </c>
      <c r="E4" s="51">
        <v>1195.6600000000001</v>
      </c>
      <c r="F4" s="51">
        <v>124.97</v>
      </c>
      <c r="G4" s="51">
        <v>77.11</v>
      </c>
      <c r="H4" s="52">
        <v>102.43129999999999</v>
      </c>
      <c r="I4" s="51">
        <v>1604.9963299999999</v>
      </c>
      <c r="J4" s="54">
        <v>73.457629999999995</v>
      </c>
      <c r="K4" s="53">
        <v>25.47</v>
      </c>
      <c r="L4" s="53">
        <v>57</v>
      </c>
      <c r="M4" s="51">
        <v>92.54</v>
      </c>
      <c r="N4" s="52">
        <v>1.4430000000000001</v>
      </c>
      <c r="O4" s="52">
        <v>1.6069</v>
      </c>
      <c r="P4" s="51">
        <v>1130.57</v>
      </c>
    </row>
    <row r="5" spans="1:19">
      <c r="A5" s="55">
        <v>40200</v>
      </c>
      <c r="B5" s="51">
        <v>261.06</v>
      </c>
      <c r="C5" s="51">
        <v>1068.12042</v>
      </c>
      <c r="D5" s="51">
        <v>128.16999999999999</v>
      </c>
      <c r="E5" s="51">
        <v>1149.8900000000001</v>
      </c>
      <c r="F5" s="51">
        <v>120.24</v>
      </c>
      <c r="G5" s="51">
        <v>72.83</v>
      </c>
      <c r="H5" s="52">
        <v>102.4974</v>
      </c>
      <c r="I5" s="51">
        <v>1552.29303</v>
      </c>
      <c r="J5" s="54">
        <v>72.960539999999995</v>
      </c>
      <c r="K5" s="53">
        <v>25.5</v>
      </c>
      <c r="L5" s="53">
        <v>55.91</v>
      </c>
      <c r="M5" s="51">
        <v>90.75</v>
      </c>
      <c r="N5" s="52">
        <v>1.4338</v>
      </c>
      <c r="O5" s="52">
        <v>1.6253</v>
      </c>
      <c r="P5" s="51">
        <v>1086.49</v>
      </c>
    </row>
    <row r="6" spans="1:19">
      <c r="A6" s="55">
        <v>40207</v>
      </c>
      <c r="B6" s="51">
        <v>254.27</v>
      </c>
      <c r="C6" s="51">
        <v>1050.0881999999999</v>
      </c>
      <c r="D6" s="51">
        <v>124.91</v>
      </c>
      <c r="E6" s="51">
        <v>1119.54</v>
      </c>
      <c r="F6" s="51">
        <v>116.9</v>
      </c>
      <c r="G6" s="51">
        <v>71.459999999999994</v>
      </c>
      <c r="H6" s="52">
        <v>102.49420000000001</v>
      </c>
      <c r="I6" s="51">
        <v>1493.0551700000001</v>
      </c>
      <c r="J6" s="54">
        <v>72.807320000000004</v>
      </c>
      <c r="K6" s="53">
        <v>25.28</v>
      </c>
      <c r="L6" s="53">
        <v>54.83</v>
      </c>
      <c r="M6" s="51">
        <v>90.31</v>
      </c>
      <c r="N6" s="52">
        <v>1.4158999999999999</v>
      </c>
      <c r="O6" s="52">
        <v>1.611</v>
      </c>
      <c r="P6" s="51">
        <v>1080.98</v>
      </c>
    </row>
    <row r="7" spans="1:19">
      <c r="A7" s="55">
        <v>40214</v>
      </c>
      <c r="B7" s="51">
        <v>245.36</v>
      </c>
      <c r="C7" s="51">
        <v>1049.0012300000001</v>
      </c>
      <c r="D7" s="51">
        <v>123.4</v>
      </c>
      <c r="E7" s="51">
        <v>1095.48</v>
      </c>
      <c r="F7" s="51">
        <v>114.45</v>
      </c>
      <c r="G7" s="51">
        <v>69.59</v>
      </c>
      <c r="H7" s="52">
        <v>102.5612</v>
      </c>
      <c r="I7" s="51">
        <v>1464.5472400000001</v>
      </c>
      <c r="J7" s="54">
        <v>72.595039999999997</v>
      </c>
      <c r="K7" s="53">
        <v>24.969999000000001</v>
      </c>
      <c r="L7" s="53">
        <v>53.74</v>
      </c>
      <c r="M7" s="51">
        <v>89.79</v>
      </c>
      <c r="N7" s="52">
        <v>1.3862000000000001</v>
      </c>
      <c r="O7" s="52">
        <v>1.5945</v>
      </c>
      <c r="P7" s="51">
        <v>1060.45</v>
      </c>
    </row>
    <row r="8" spans="1:19">
      <c r="A8" s="55">
        <v>40221</v>
      </c>
      <c r="B8" s="51">
        <v>251.71</v>
      </c>
      <c r="C8" s="51">
        <v>1067.8809200000001</v>
      </c>
      <c r="D8" s="51">
        <v>124.17</v>
      </c>
      <c r="E8" s="51">
        <v>1107.32</v>
      </c>
      <c r="F8" s="51">
        <v>115.9</v>
      </c>
      <c r="G8" s="51">
        <v>72.900000000000006</v>
      </c>
      <c r="H8" s="52">
        <v>102.4325</v>
      </c>
      <c r="I8" s="51">
        <v>1485.6360999999999</v>
      </c>
      <c r="J8" s="54">
        <v>72.913030000000006</v>
      </c>
      <c r="K8" s="53">
        <v>25.15</v>
      </c>
      <c r="L8" s="53">
        <v>53.971699999999998</v>
      </c>
      <c r="M8" s="51">
        <v>89.51</v>
      </c>
      <c r="N8" s="52">
        <v>1.3663000000000001</v>
      </c>
      <c r="O8" s="52">
        <v>1.5589999999999999</v>
      </c>
      <c r="P8" s="51">
        <v>1084.49</v>
      </c>
    </row>
    <row r="9" spans="1:19">
      <c r="A9" s="55">
        <v>40228</v>
      </c>
      <c r="B9" s="51">
        <v>255.22</v>
      </c>
      <c r="C9" s="51">
        <v>1084.3427999999999</v>
      </c>
      <c r="D9" s="51">
        <v>125.38</v>
      </c>
      <c r="E9" s="51">
        <v>1134.45</v>
      </c>
      <c r="F9" s="51">
        <v>118.65</v>
      </c>
      <c r="G9" s="51">
        <v>78.19</v>
      </c>
      <c r="H9" s="52">
        <v>102.1797</v>
      </c>
      <c r="I9" s="51">
        <v>1520.5723800000001</v>
      </c>
      <c r="J9" s="54">
        <v>72.813609999999997</v>
      </c>
      <c r="K9" s="53">
        <v>25.151499999999999</v>
      </c>
      <c r="L9" s="53">
        <v>54.33</v>
      </c>
      <c r="M9" s="51">
        <v>90.11</v>
      </c>
      <c r="N9" s="52">
        <v>1.3612</v>
      </c>
      <c r="O9" s="52">
        <v>1.5677000000000001</v>
      </c>
      <c r="P9" s="51">
        <v>1115.29</v>
      </c>
    </row>
    <row r="10" spans="1:19">
      <c r="A10" s="55">
        <v>40235</v>
      </c>
      <c r="B10" s="51">
        <v>254.87</v>
      </c>
      <c r="C10" s="51">
        <v>1069.68433</v>
      </c>
      <c r="D10" s="51">
        <v>128.19999999999999</v>
      </c>
      <c r="E10" s="51">
        <v>1133.3499999999999</v>
      </c>
      <c r="F10" s="51">
        <v>118.46</v>
      </c>
      <c r="G10" s="51">
        <v>77.59</v>
      </c>
      <c r="H10" s="52">
        <v>102.64239999999999</v>
      </c>
      <c r="I10" s="51">
        <v>1542.0606600000001</v>
      </c>
      <c r="J10" s="54">
        <v>73.34093</v>
      </c>
      <c r="K10" s="53">
        <v>25.5</v>
      </c>
      <c r="L10" s="53">
        <v>54.15</v>
      </c>
      <c r="M10" s="51">
        <v>91.48</v>
      </c>
      <c r="N10" s="52">
        <v>1.3635999999999999</v>
      </c>
      <c r="O10" s="52">
        <v>1.5474000000000001</v>
      </c>
      <c r="P10" s="51">
        <v>1110.78</v>
      </c>
    </row>
    <row r="11" spans="1:19">
      <c r="A11" s="55">
        <v>40242</v>
      </c>
      <c r="B11" s="51">
        <v>262.45999999999998</v>
      </c>
      <c r="C11" s="51">
        <v>1100.0846300000001</v>
      </c>
      <c r="D11" s="51">
        <v>131.56</v>
      </c>
      <c r="E11" s="51">
        <v>1170.46</v>
      </c>
      <c r="F11" s="51">
        <v>122.27</v>
      </c>
      <c r="G11" s="51">
        <v>79.89</v>
      </c>
      <c r="H11" s="52">
        <v>102.6324</v>
      </c>
      <c r="I11" s="51">
        <v>1575.079</v>
      </c>
      <c r="J11" s="54">
        <v>74.074290000000005</v>
      </c>
      <c r="K11" s="53">
        <v>25.88</v>
      </c>
      <c r="L11" s="53">
        <v>54.7</v>
      </c>
      <c r="M11" s="51">
        <v>88.83</v>
      </c>
      <c r="N11" s="52">
        <v>1.3624000000000001</v>
      </c>
      <c r="O11" s="52">
        <v>1.5157</v>
      </c>
      <c r="P11" s="51">
        <v>1137.58</v>
      </c>
    </row>
    <row r="12" spans="1:19">
      <c r="A12" s="55">
        <v>40249</v>
      </c>
      <c r="B12" s="51">
        <v>263.85000000000002</v>
      </c>
      <c r="C12" s="51">
        <v>1113.9228700000001</v>
      </c>
      <c r="D12" s="51">
        <v>134.38</v>
      </c>
      <c r="E12" s="51">
        <v>1187.3699999999999</v>
      </c>
      <c r="F12" s="51">
        <v>124.14</v>
      </c>
      <c r="G12" s="51">
        <v>79.39</v>
      </c>
      <c r="H12" s="52">
        <v>102.4764</v>
      </c>
      <c r="I12" s="51">
        <v>1620.7736399999999</v>
      </c>
      <c r="J12" s="54">
        <v>74.206100000000006</v>
      </c>
      <c r="K12" s="53">
        <v>26.16</v>
      </c>
      <c r="L12" s="53">
        <v>54.95</v>
      </c>
      <c r="M12" s="51">
        <v>90.44</v>
      </c>
      <c r="N12" s="52">
        <v>1.3629</v>
      </c>
      <c r="O12" s="52">
        <v>1.5134000000000001</v>
      </c>
      <c r="P12" s="51">
        <v>1108.78</v>
      </c>
    </row>
    <row r="13" spans="1:19">
      <c r="A13" s="55">
        <v>40256</v>
      </c>
      <c r="B13" s="51">
        <v>267.36</v>
      </c>
      <c r="C13" s="51">
        <v>1117.15174</v>
      </c>
      <c r="D13" s="51">
        <v>135.97999999999999</v>
      </c>
      <c r="E13" s="51">
        <v>1190.78</v>
      </c>
      <c r="F13" s="51">
        <v>124.51</v>
      </c>
      <c r="G13" s="51">
        <v>79.88</v>
      </c>
      <c r="H13" s="52">
        <v>102.49939999999999</v>
      </c>
      <c r="I13" s="51">
        <v>1636.5555300000001</v>
      </c>
      <c r="J13" s="54">
        <v>74.052059999999997</v>
      </c>
      <c r="K13" s="53">
        <v>26.3</v>
      </c>
      <c r="L13" s="53">
        <v>54.93</v>
      </c>
      <c r="M13" s="51">
        <v>90.67</v>
      </c>
      <c r="N13" s="52">
        <v>1.3774</v>
      </c>
      <c r="O13" s="52">
        <v>1.5173000000000001</v>
      </c>
      <c r="P13" s="51">
        <v>1108.03</v>
      </c>
    </row>
    <row r="14" spans="1:19">
      <c r="A14" s="55">
        <v>40263</v>
      </c>
      <c r="B14" s="51">
        <v>267.82</v>
      </c>
      <c r="C14" s="51">
        <v>1107.7566200000001</v>
      </c>
      <c r="D14" s="51">
        <v>136.07</v>
      </c>
      <c r="E14" s="51">
        <v>1193.4100000000001</v>
      </c>
      <c r="F14" s="51">
        <v>124.81</v>
      </c>
      <c r="G14" s="51">
        <v>79.290000000000006</v>
      </c>
      <c r="H14" s="52">
        <v>102.33669999999999</v>
      </c>
      <c r="I14" s="51">
        <v>1640.5305000000001</v>
      </c>
      <c r="J14" s="54">
        <v>73.872420000000005</v>
      </c>
      <c r="K14" s="53">
        <v>26.12</v>
      </c>
      <c r="L14" s="53">
        <v>54.61</v>
      </c>
      <c r="M14" s="51">
        <v>90.53</v>
      </c>
      <c r="N14" s="52">
        <v>1.3524</v>
      </c>
      <c r="O14" s="52">
        <v>1.4988999999999999</v>
      </c>
      <c r="P14" s="51">
        <v>1099.01</v>
      </c>
    </row>
    <row r="15" spans="1:19">
      <c r="A15" s="55">
        <v>40270</v>
      </c>
      <c r="B15" s="51">
        <v>275.17</v>
      </c>
      <c r="C15" s="51">
        <v>1131.82844</v>
      </c>
      <c r="D15" s="51">
        <v>136.77000000000001</v>
      </c>
      <c r="E15" s="51">
        <v>1212.76</v>
      </c>
      <c r="F15" s="51">
        <v>126.41</v>
      </c>
      <c r="G15" s="51">
        <v>84.01</v>
      </c>
      <c r="H15" s="52">
        <v>102.4367</v>
      </c>
      <c r="I15" s="51">
        <v>1643.4657</v>
      </c>
      <c r="J15" s="54">
        <v>74.049130000000005</v>
      </c>
      <c r="K15" s="53">
        <v>26.19</v>
      </c>
      <c r="L15" s="53">
        <v>55.69</v>
      </c>
      <c r="M15" s="51">
        <v>92.35</v>
      </c>
      <c r="N15" s="52">
        <v>1.3486</v>
      </c>
      <c r="O15" s="52">
        <v>1.4945999999999999</v>
      </c>
      <c r="P15" s="51">
        <v>1126.06</v>
      </c>
    </row>
    <row r="16" spans="1:19">
      <c r="A16" s="55">
        <v>40277</v>
      </c>
      <c r="B16" s="51">
        <v>279.49</v>
      </c>
      <c r="C16" s="51">
        <v>1145.5811799999999</v>
      </c>
      <c r="D16" s="51">
        <v>139</v>
      </c>
      <c r="E16" s="51">
        <v>1223.32</v>
      </c>
      <c r="F16" s="51">
        <v>128.13</v>
      </c>
      <c r="G16" s="51">
        <v>84.83</v>
      </c>
      <c r="H16" s="52">
        <v>102.24679999999999</v>
      </c>
      <c r="I16" s="51">
        <v>1680.7115100000001</v>
      </c>
      <c r="J16" s="54">
        <v>74.540809999999993</v>
      </c>
      <c r="K16" s="53">
        <v>26.39</v>
      </c>
      <c r="L16" s="53">
        <v>55.61</v>
      </c>
      <c r="M16" s="51">
        <v>94.74</v>
      </c>
      <c r="N16" s="52">
        <v>1.3488</v>
      </c>
      <c r="O16" s="52">
        <v>1.5265</v>
      </c>
      <c r="P16" s="51">
        <v>1155.1099999999999</v>
      </c>
    </row>
    <row r="17" spans="1:17">
      <c r="A17" s="55">
        <v>40284</v>
      </c>
      <c r="B17" s="51">
        <v>276.64999999999998</v>
      </c>
      <c r="C17" s="51">
        <v>1134.6139599999999</v>
      </c>
      <c r="D17" s="51">
        <v>137.94999999999999</v>
      </c>
      <c r="E17" s="51">
        <v>1222.25</v>
      </c>
      <c r="F17" s="51">
        <v>127.95</v>
      </c>
      <c r="G17" s="51">
        <v>85.99</v>
      </c>
      <c r="H17" s="52">
        <v>102.4736</v>
      </c>
      <c r="I17" s="51">
        <v>1672.3709799999999</v>
      </c>
      <c r="J17" s="54">
        <v>75.603229999999996</v>
      </c>
      <c r="K17" s="53">
        <v>26.46</v>
      </c>
      <c r="L17" s="53">
        <v>55.54</v>
      </c>
      <c r="M17" s="51">
        <v>93.2</v>
      </c>
      <c r="N17" s="52">
        <v>1.3620000000000001</v>
      </c>
      <c r="O17" s="52">
        <v>1.5449999999999999</v>
      </c>
      <c r="P17" s="51">
        <v>1154.1099999999999</v>
      </c>
    </row>
    <row r="18" spans="1:17">
      <c r="A18" s="55">
        <v>40291</v>
      </c>
      <c r="B18" s="51">
        <v>274.60000000000002</v>
      </c>
      <c r="C18" s="51">
        <v>1152.3128999999999</v>
      </c>
      <c r="D18" s="51">
        <v>138.78</v>
      </c>
      <c r="E18" s="51">
        <v>1225.3800000000001</v>
      </c>
      <c r="F18" s="51">
        <v>128.47999999999999</v>
      </c>
      <c r="G18" s="51">
        <v>87.25</v>
      </c>
      <c r="H18" s="52">
        <v>102.2325</v>
      </c>
      <c r="I18" s="51">
        <v>1682.02136</v>
      </c>
      <c r="J18" s="54">
        <v>76.048019999999994</v>
      </c>
      <c r="K18" s="53">
        <v>26.39</v>
      </c>
      <c r="L18" s="53">
        <v>55.49</v>
      </c>
      <c r="M18" s="51">
        <v>91.94</v>
      </c>
      <c r="N18" s="52">
        <v>1.3476999999999999</v>
      </c>
      <c r="O18" s="52">
        <v>1.5286999999999999</v>
      </c>
      <c r="P18" s="51">
        <v>1142.0899999999999</v>
      </c>
    </row>
    <row r="19" spans="1:17">
      <c r="A19" s="55">
        <v>40298</v>
      </c>
      <c r="B19" s="51">
        <v>270.7</v>
      </c>
      <c r="C19" s="51">
        <v>1130.4501299999999</v>
      </c>
      <c r="D19" s="51">
        <v>138.59</v>
      </c>
      <c r="E19" s="51">
        <v>1198.56</v>
      </c>
      <c r="F19" s="51">
        <v>125.54</v>
      </c>
      <c r="G19" s="51">
        <v>87.44</v>
      </c>
      <c r="H19" s="52">
        <v>102.4821</v>
      </c>
      <c r="I19" s="51">
        <v>1693.61572</v>
      </c>
      <c r="J19" s="54">
        <v>76.21087</v>
      </c>
      <c r="K19" s="53">
        <v>26.25</v>
      </c>
      <c r="L19" s="53">
        <v>55.38</v>
      </c>
      <c r="M19" s="51">
        <v>94.06</v>
      </c>
      <c r="N19" s="52">
        <v>1.3344</v>
      </c>
      <c r="O19" s="52">
        <v>1.5385</v>
      </c>
      <c r="P19" s="51">
        <v>1181.9000000000001</v>
      </c>
    </row>
    <row r="20" spans="1:17">
      <c r="A20" s="55">
        <v>40305</v>
      </c>
      <c r="B20" s="51">
        <v>250.37</v>
      </c>
      <c r="C20" s="51">
        <v>1083.5792899999999</v>
      </c>
      <c r="D20" s="51">
        <v>129.19</v>
      </c>
      <c r="E20" s="51">
        <v>1099.58</v>
      </c>
      <c r="F20" s="51">
        <v>115.41</v>
      </c>
      <c r="G20" s="51">
        <v>78.27</v>
      </c>
      <c r="H20" s="52">
        <v>102.4419</v>
      </c>
      <c r="I20" s="51">
        <v>1561.11565</v>
      </c>
      <c r="J20" s="54">
        <v>75.133279999999999</v>
      </c>
      <c r="K20" s="53">
        <v>25.28</v>
      </c>
      <c r="L20" s="53">
        <v>52.63</v>
      </c>
      <c r="M20" s="51">
        <v>93.91</v>
      </c>
      <c r="N20" s="52">
        <v>1.3340000000000001</v>
      </c>
      <c r="O20" s="52">
        <v>1.5314000000000001</v>
      </c>
      <c r="P20" s="51">
        <v>1204.94</v>
      </c>
    </row>
    <row r="21" spans="1:17">
      <c r="A21" s="55">
        <v>40312</v>
      </c>
      <c r="B21" s="51">
        <v>255.79</v>
      </c>
      <c r="C21" s="51">
        <v>1096.22146</v>
      </c>
      <c r="D21" s="51">
        <v>131.22999999999999</v>
      </c>
      <c r="E21" s="51">
        <v>1123.78</v>
      </c>
      <c r="F21" s="51">
        <v>117.73</v>
      </c>
      <c r="G21" s="51">
        <v>77.180000000000007</v>
      </c>
      <c r="H21" s="52">
        <v>103.0151</v>
      </c>
      <c r="I21" s="51">
        <v>1588.53484</v>
      </c>
      <c r="J21" s="54">
        <v>76.036760000000001</v>
      </c>
      <c r="K21" s="53">
        <v>25.85</v>
      </c>
      <c r="L21" s="53">
        <v>53.2</v>
      </c>
      <c r="M21" s="51">
        <v>92.37</v>
      </c>
      <c r="N21" s="52">
        <v>1.2931999999999999</v>
      </c>
      <c r="O21" s="52">
        <v>1.4849000000000001</v>
      </c>
      <c r="P21" s="51">
        <v>1239.25</v>
      </c>
    </row>
    <row r="22" spans="1:17">
      <c r="A22" s="55">
        <v>40319</v>
      </c>
      <c r="B22" s="51">
        <v>240.55</v>
      </c>
      <c r="C22" s="51">
        <v>1051.88609</v>
      </c>
      <c r="D22" s="51">
        <v>124.1</v>
      </c>
      <c r="E22" s="51">
        <v>1073.6099999999999</v>
      </c>
      <c r="F22" s="51">
        <v>112.38</v>
      </c>
      <c r="G22" s="51">
        <v>71.680000000000007</v>
      </c>
      <c r="H22" s="52">
        <v>103.52460000000001</v>
      </c>
      <c r="I22" s="51">
        <v>1476.7202199999999</v>
      </c>
      <c r="J22" s="54">
        <v>75.135540000000006</v>
      </c>
      <c r="K22" s="53">
        <v>25.53</v>
      </c>
      <c r="L22" s="53">
        <v>52.34</v>
      </c>
      <c r="M22" s="51">
        <v>92.3</v>
      </c>
      <c r="N22" s="52">
        <v>1.2349000000000001</v>
      </c>
      <c r="O22" s="52">
        <v>1.4523999999999999</v>
      </c>
      <c r="P22" s="51">
        <v>1182.4100000000001</v>
      </c>
    </row>
    <row r="23" spans="1:17">
      <c r="A23" s="55">
        <v>40326</v>
      </c>
      <c r="B23" s="51">
        <v>247.77</v>
      </c>
      <c r="C23" s="51">
        <v>1060.93164</v>
      </c>
      <c r="D23" s="51">
        <v>126.27</v>
      </c>
      <c r="E23" s="51">
        <v>1080.3</v>
      </c>
      <c r="F23" s="51">
        <v>112.99</v>
      </c>
      <c r="G23" s="51">
        <v>74.02</v>
      </c>
      <c r="H23" s="52">
        <v>103.26390000000001</v>
      </c>
      <c r="I23" s="51">
        <v>1519.32041</v>
      </c>
      <c r="J23" s="54">
        <v>74.529629999999997</v>
      </c>
      <c r="K23" s="53">
        <v>25.66</v>
      </c>
      <c r="L23" s="53">
        <v>51.82</v>
      </c>
      <c r="M23" s="51">
        <v>90.19</v>
      </c>
      <c r="N23" s="52">
        <v>1.2544999999999999</v>
      </c>
      <c r="O23" s="52">
        <v>1.4461999999999999</v>
      </c>
      <c r="P23" s="51">
        <v>1210.2</v>
      </c>
    </row>
    <row r="24" spans="1:17">
      <c r="A24" s="55">
        <v>40333</v>
      </c>
      <c r="B24" s="51">
        <v>243.82</v>
      </c>
      <c r="C24" s="51">
        <v>1049.55744</v>
      </c>
      <c r="D24" s="51">
        <v>123.45</v>
      </c>
      <c r="E24" s="51">
        <v>1060.27</v>
      </c>
      <c r="F24" s="51">
        <v>110.93</v>
      </c>
      <c r="G24" s="51">
        <v>72.09</v>
      </c>
      <c r="H24" s="52">
        <v>103.2829</v>
      </c>
      <c r="I24" s="51">
        <v>1502.3646699999999</v>
      </c>
      <c r="J24" s="54">
        <v>74.276210000000006</v>
      </c>
      <c r="K24" s="53">
        <v>25.78</v>
      </c>
      <c r="L24" s="53">
        <v>51.6</v>
      </c>
      <c r="M24" s="51">
        <v>91.01</v>
      </c>
      <c r="N24" s="52">
        <v>1.2273000000000001</v>
      </c>
      <c r="O24" s="52">
        <v>1.4430000000000001</v>
      </c>
      <c r="P24" s="51">
        <v>1206.2</v>
      </c>
    </row>
    <row r="25" spans="1:17">
      <c r="A25" s="55">
        <v>40340</v>
      </c>
      <c r="B25" s="51">
        <v>247.06</v>
      </c>
      <c r="C25" s="51">
        <v>1078.7623100000001</v>
      </c>
      <c r="D25" s="51">
        <v>127.1</v>
      </c>
      <c r="E25" s="51">
        <v>1080.68</v>
      </c>
      <c r="F25" s="51">
        <v>113.07</v>
      </c>
      <c r="G25" s="51">
        <v>74.349999999999994</v>
      </c>
      <c r="H25" s="52">
        <v>103.3677</v>
      </c>
      <c r="I25" s="51">
        <v>1526.76322</v>
      </c>
      <c r="J25" s="54">
        <v>75.306629999999998</v>
      </c>
      <c r="K25" s="53">
        <v>25.77</v>
      </c>
      <c r="L25" s="53">
        <v>51.59</v>
      </c>
      <c r="M25" s="51">
        <v>91.81</v>
      </c>
      <c r="N25" s="52">
        <v>1.1944999999999999</v>
      </c>
      <c r="O25" s="52">
        <v>1.4424999999999999</v>
      </c>
      <c r="P25" s="51">
        <v>1222.72</v>
      </c>
    </row>
    <row r="26" spans="1:17">
      <c r="A26" s="55">
        <v>40347</v>
      </c>
      <c r="B26" s="51">
        <v>252</v>
      </c>
      <c r="C26" s="51">
        <v>1094.3970999999999</v>
      </c>
      <c r="D26" s="51">
        <v>130.19999999999999</v>
      </c>
      <c r="E26" s="51">
        <v>1115.3499999999999</v>
      </c>
      <c r="F26" s="51">
        <v>116.81</v>
      </c>
      <c r="G26" s="51">
        <v>78.22</v>
      </c>
      <c r="H26" s="52">
        <v>103.17059999999999</v>
      </c>
      <c r="I26" s="51">
        <v>1577.59229</v>
      </c>
      <c r="J26" s="54">
        <v>76.251810000000006</v>
      </c>
      <c r="K26" s="53">
        <v>25.95</v>
      </c>
      <c r="L26" s="53">
        <v>52.45</v>
      </c>
      <c r="M26" s="51">
        <v>91.77</v>
      </c>
      <c r="N26" s="52">
        <v>1.2123999999999999</v>
      </c>
      <c r="O26" s="52">
        <v>1.4560999999999999</v>
      </c>
      <c r="P26" s="51">
        <v>1258.79</v>
      </c>
    </row>
    <row r="27" spans="1:17">
      <c r="A27" s="55">
        <v>40354</v>
      </c>
      <c r="B27" s="51">
        <v>251.86</v>
      </c>
      <c r="C27" s="51">
        <v>1075.39761</v>
      </c>
      <c r="D27" s="51">
        <v>128.75</v>
      </c>
      <c r="E27" s="51">
        <v>1079.52</v>
      </c>
      <c r="F27" s="51">
        <v>113.75</v>
      </c>
      <c r="G27" s="51">
        <v>78.12</v>
      </c>
      <c r="H27" s="52">
        <v>103.3961</v>
      </c>
      <c r="I27" s="51">
        <v>1542.4735499999999</v>
      </c>
      <c r="J27" s="54">
        <v>76.311120000000003</v>
      </c>
      <c r="K27" s="53">
        <v>25.94</v>
      </c>
      <c r="L27" s="53">
        <v>52.4</v>
      </c>
      <c r="M27" s="51">
        <v>90.36</v>
      </c>
      <c r="N27" s="52">
        <v>1.2437</v>
      </c>
      <c r="O27" s="52">
        <v>1.4853000000000001</v>
      </c>
      <c r="P27" s="51">
        <v>1256.78</v>
      </c>
    </row>
    <row r="28" spans="1:17">
      <c r="A28" s="55">
        <v>40361</v>
      </c>
      <c r="B28" s="51">
        <v>242.98</v>
      </c>
      <c r="C28" s="51">
        <v>1040.01983</v>
      </c>
      <c r="D28" s="51">
        <v>122.71</v>
      </c>
      <c r="E28" s="51">
        <v>1036.6199999999999</v>
      </c>
      <c r="F28" s="51">
        <v>108.8</v>
      </c>
      <c r="G28" s="51">
        <v>71.650000000000006</v>
      </c>
      <c r="H28" s="52">
        <v>103.8379</v>
      </c>
      <c r="I28" s="51">
        <v>1496.06873</v>
      </c>
      <c r="J28" s="54">
        <v>76.517269999999996</v>
      </c>
      <c r="K28" s="53">
        <v>26.074999999999999</v>
      </c>
      <c r="L28" s="53">
        <v>52.44</v>
      </c>
      <c r="M28" s="51">
        <v>89.32</v>
      </c>
      <c r="N28" s="52">
        <v>1.2371000000000001</v>
      </c>
      <c r="O28" s="52">
        <v>1.5052000000000001</v>
      </c>
      <c r="P28" s="51">
        <v>1204.19</v>
      </c>
    </row>
    <row r="29" spans="1:17">
      <c r="A29" s="55">
        <v>40368</v>
      </c>
      <c r="B29" s="51">
        <v>251.58</v>
      </c>
      <c r="C29" s="51">
        <v>1073.2454299999999</v>
      </c>
      <c r="D29" s="51">
        <v>128.31</v>
      </c>
      <c r="E29" s="51">
        <v>1091.53</v>
      </c>
      <c r="F29" s="51">
        <v>114.42</v>
      </c>
      <c r="G29" s="51">
        <v>75.42</v>
      </c>
      <c r="H29" s="52">
        <v>103.6014</v>
      </c>
      <c r="I29" s="51">
        <v>1534.7500299999999</v>
      </c>
      <c r="J29" s="54">
        <v>77.112350000000006</v>
      </c>
      <c r="K29" s="53">
        <v>26.3</v>
      </c>
      <c r="L29" s="53">
        <v>53.2</v>
      </c>
      <c r="M29" s="51">
        <v>87.7</v>
      </c>
      <c r="N29" s="52">
        <v>1.2556</v>
      </c>
      <c r="O29" s="52">
        <v>1.5198</v>
      </c>
      <c r="P29" s="51">
        <v>1211.45</v>
      </c>
      <c r="Q29" s="49">
        <v>8.584E-2</v>
      </c>
    </row>
    <row r="30" spans="1:17">
      <c r="A30" s="55">
        <v>40375</v>
      </c>
      <c r="B30" s="51">
        <v>251.75</v>
      </c>
      <c r="C30" s="51">
        <v>1049.6059700000001</v>
      </c>
      <c r="D30" s="51">
        <v>128.11000000000001</v>
      </c>
      <c r="E30" s="51">
        <v>1089.8900000000001</v>
      </c>
      <c r="F30" s="51">
        <v>114.07</v>
      </c>
      <c r="G30" s="51">
        <v>75.37</v>
      </c>
      <c r="H30" s="52">
        <v>103.8507</v>
      </c>
      <c r="I30" s="51">
        <v>1577.46315</v>
      </c>
      <c r="J30" s="54">
        <v>77.516720000000007</v>
      </c>
      <c r="K30" s="53">
        <v>26.37</v>
      </c>
      <c r="L30" s="53">
        <v>53.935000000000002</v>
      </c>
      <c r="M30" s="51">
        <v>88.65</v>
      </c>
      <c r="N30" s="52">
        <v>1.2639</v>
      </c>
      <c r="O30" s="52">
        <v>1.5053000000000001</v>
      </c>
      <c r="P30" s="51">
        <v>1191.92</v>
      </c>
      <c r="Q30" s="49">
        <v>5.0500000000000003E-2</v>
      </c>
    </row>
    <row r="31" spans="1:17">
      <c r="A31" s="55">
        <v>40382</v>
      </c>
      <c r="B31" s="51">
        <v>259.82</v>
      </c>
      <c r="C31" s="51">
        <v>1078.9655399999999</v>
      </c>
      <c r="D31" s="51">
        <v>133.30000000000001</v>
      </c>
      <c r="E31" s="51">
        <v>1117.45</v>
      </c>
      <c r="F31" s="51">
        <v>117.18</v>
      </c>
      <c r="G31" s="51">
        <v>77.45</v>
      </c>
      <c r="H31" s="52">
        <v>103.72329999999999</v>
      </c>
      <c r="I31" s="51">
        <v>1608.2585999999999</v>
      </c>
      <c r="J31" s="54">
        <v>78.138959999999997</v>
      </c>
      <c r="K31" s="53">
        <v>26.73</v>
      </c>
      <c r="L31" s="53">
        <v>53.65</v>
      </c>
      <c r="M31" s="51">
        <v>86.57</v>
      </c>
      <c r="N31" s="52">
        <v>1.2892999999999999</v>
      </c>
      <c r="O31" s="52">
        <v>1.5286</v>
      </c>
      <c r="P31" s="51">
        <v>1193.17</v>
      </c>
      <c r="Q31" s="49">
        <v>6.1100000000000002E-2</v>
      </c>
    </row>
    <row r="32" spans="1:17">
      <c r="A32" s="55">
        <v>40389</v>
      </c>
      <c r="B32" s="51">
        <v>263.41000000000003</v>
      </c>
      <c r="C32" s="51">
        <v>1089.2122400000001</v>
      </c>
      <c r="D32" s="51">
        <v>134.58000000000001</v>
      </c>
      <c r="E32" s="51">
        <v>1124.83</v>
      </c>
      <c r="F32" s="51">
        <v>117.94</v>
      </c>
      <c r="G32" s="51">
        <v>78.180000000000007</v>
      </c>
      <c r="H32" s="52">
        <v>103.9939</v>
      </c>
      <c r="I32" s="51">
        <v>1636.20235</v>
      </c>
      <c r="J32" s="54">
        <v>78.904169999999993</v>
      </c>
      <c r="K32" s="53">
        <v>27.03</v>
      </c>
      <c r="L32" s="53">
        <v>54.66</v>
      </c>
      <c r="M32" s="51">
        <v>87.48</v>
      </c>
      <c r="N32" s="52">
        <v>1.29</v>
      </c>
      <c r="O32" s="52">
        <v>1.5416000000000001</v>
      </c>
      <c r="P32" s="51">
        <v>1171.6400000000001</v>
      </c>
      <c r="Q32" s="49">
        <v>6.0900000000000003E-2</v>
      </c>
    </row>
    <row r="33" spans="1:17">
      <c r="A33" s="55">
        <v>40396</v>
      </c>
      <c r="B33" s="51">
        <v>268.81</v>
      </c>
      <c r="C33" s="51">
        <v>1093.1953699999999</v>
      </c>
      <c r="D33" s="51">
        <v>138.58000000000001</v>
      </c>
      <c r="E33" s="51">
        <v>1152.3399999999999</v>
      </c>
      <c r="F33" s="51">
        <v>120.62</v>
      </c>
      <c r="G33" s="51">
        <v>80.16</v>
      </c>
      <c r="H33" s="52">
        <v>104.40689999999999</v>
      </c>
      <c r="I33" s="51">
        <v>1689.49396</v>
      </c>
      <c r="J33" s="54">
        <v>79.818759999999997</v>
      </c>
      <c r="K33" s="53">
        <v>27.47</v>
      </c>
      <c r="L33" s="53">
        <v>56.31</v>
      </c>
      <c r="M33" s="51">
        <v>86.38</v>
      </c>
      <c r="N33" s="52">
        <v>1.306</v>
      </c>
      <c r="O33" s="52">
        <v>1.5724</v>
      </c>
      <c r="P33" s="51">
        <v>1210.45</v>
      </c>
      <c r="Q33" s="49">
        <v>6.5290000000000001E-2</v>
      </c>
    </row>
    <row r="34" spans="1:17">
      <c r="A34" s="55">
        <v>40403</v>
      </c>
      <c r="B34" s="51">
        <v>264.24</v>
      </c>
      <c r="C34" s="51">
        <v>1074.8654300000001</v>
      </c>
      <c r="D34" s="51">
        <v>133.62</v>
      </c>
      <c r="E34" s="51">
        <v>1103.56</v>
      </c>
      <c r="F34" s="51">
        <v>115.49</v>
      </c>
      <c r="G34" s="51">
        <v>75.11</v>
      </c>
      <c r="H34" s="52">
        <v>104.679</v>
      </c>
      <c r="I34" s="51">
        <v>1603.4093700000001</v>
      </c>
      <c r="J34" s="54">
        <v>79.310090000000002</v>
      </c>
      <c r="K34" s="53">
        <v>27.57</v>
      </c>
      <c r="L34" s="53">
        <v>54.55</v>
      </c>
      <c r="M34" s="51">
        <v>85.43</v>
      </c>
      <c r="N34" s="52">
        <v>1.3289</v>
      </c>
      <c r="O34" s="52">
        <v>1.5987</v>
      </c>
      <c r="P34" s="51">
        <v>1216.96</v>
      </c>
      <c r="Q34" s="49">
        <v>6.6000000000000003E-2</v>
      </c>
    </row>
    <row r="35" spans="1:17">
      <c r="A35" s="55">
        <v>40410</v>
      </c>
      <c r="B35" s="51">
        <v>267.12</v>
      </c>
      <c r="C35" s="51">
        <v>1071.3719599999999</v>
      </c>
      <c r="D35" s="51">
        <v>133.79</v>
      </c>
      <c r="E35" s="51">
        <v>1093.77</v>
      </c>
      <c r="F35" s="51">
        <v>114.72</v>
      </c>
      <c r="G35" s="51">
        <v>74.260000000000005</v>
      </c>
      <c r="H35" s="52">
        <v>105.1497</v>
      </c>
      <c r="I35" s="51">
        <v>1607.529</v>
      </c>
      <c r="J35" s="54">
        <v>80.188829999999996</v>
      </c>
      <c r="K35" s="53">
        <v>28.03</v>
      </c>
      <c r="L35" s="53">
        <v>54.9</v>
      </c>
      <c r="M35" s="51">
        <v>86.2</v>
      </c>
      <c r="N35" s="52">
        <v>1.2758</v>
      </c>
      <c r="O35" s="52">
        <v>1.5579000000000001</v>
      </c>
      <c r="P35" s="51">
        <v>1226.23</v>
      </c>
      <c r="Q35" s="49">
        <v>6.4000000000000001E-2</v>
      </c>
    </row>
    <row r="36" spans="1:17">
      <c r="A36" s="55">
        <v>40417</v>
      </c>
      <c r="B36" s="51">
        <v>264.27</v>
      </c>
      <c r="C36" s="51">
        <v>1066.7880500000001</v>
      </c>
      <c r="D36" s="51">
        <v>134.5</v>
      </c>
      <c r="E36" s="51">
        <v>1089.24</v>
      </c>
      <c r="F36" s="51">
        <v>114.2</v>
      </c>
      <c r="G36" s="51">
        <v>76.650000000000006</v>
      </c>
      <c r="H36" s="52">
        <v>104.9896</v>
      </c>
      <c r="I36" s="51">
        <v>1614.25764</v>
      </c>
      <c r="J36" s="54">
        <v>80.482069999999993</v>
      </c>
      <c r="K36" s="53">
        <v>27.64</v>
      </c>
      <c r="L36" s="53">
        <v>55.91</v>
      </c>
      <c r="M36" s="51">
        <v>85.58</v>
      </c>
      <c r="N36" s="52">
        <v>1.2703</v>
      </c>
      <c r="O36" s="52">
        <v>1.5543</v>
      </c>
      <c r="P36" s="51">
        <v>1237.75</v>
      </c>
      <c r="Q36" s="49">
        <v>6.1600000000000002E-2</v>
      </c>
    </row>
    <row r="37" spans="1:17">
      <c r="A37" s="55">
        <v>40424</v>
      </c>
      <c r="B37" s="51">
        <v>271.52999999999997</v>
      </c>
      <c r="C37" s="51">
        <v>1084.09007</v>
      </c>
      <c r="D37" s="51">
        <v>140.61000000000001</v>
      </c>
      <c r="E37" s="51">
        <v>1131.49</v>
      </c>
      <c r="F37" s="51">
        <v>118.48</v>
      </c>
      <c r="G37" s="51">
        <v>76.67</v>
      </c>
      <c r="H37" s="52">
        <v>104.51560000000001</v>
      </c>
      <c r="I37" s="51">
        <v>1692.5258799999999</v>
      </c>
      <c r="J37" s="54">
        <v>80.891419999999997</v>
      </c>
      <c r="K37" s="53">
        <v>27.81</v>
      </c>
      <c r="L37" s="53">
        <v>56.18</v>
      </c>
      <c r="M37" s="51">
        <v>85.33</v>
      </c>
      <c r="N37" s="52">
        <v>1.2765</v>
      </c>
      <c r="O37" s="52">
        <v>1.5533999999999999</v>
      </c>
      <c r="P37" s="51">
        <v>1243.26</v>
      </c>
      <c r="Q37" s="49">
        <v>6.1499999999999999E-2</v>
      </c>
    </row>
    <row r="38" spans="1:17">
      <c r="A38" s="55">
        <v>40431</v>
      </c>
      <c r="B38" s="51">
        <v>274.66000000000003</v>
      </c>
      <c r="C38" s="51">
        <v>1086.5821699999999</v>
      </c>
      <c r="D38" s="51">
        <v>140.55000000000001</v>
      </c>
      <c r="E38" s="51">
        <v>1139.02</v>
      </c>
      <c r="F38" s="51">
        <v>119.12</v>
      </c>
      <c r="G38" s="51">
        <v>78.16</v>
      </c>
      <c r="H38" s="52">
        <v>104.1718</v>
      </c>
      <c r="I38" s="51">
        <v>1683.5313100000001</v>
      </c>
      <c r="J38" s="54">
        <v>81.304119999999998</v>
      </c>
      <c r="K38" s="53">
        <v>27.47</v>
      </c>
      <c r="L38" s="53">
        <v>55.65</v>
      </c>
      <c r="M38" s="51">
        <v>84.37</v>
      </c>
      <c r="N38" s="52">
        <v>1.2887</v>
      </c>
      <c r="O38" s="52">
        <v>1.5439000000000001</v>
      </c>
      <c r="P38" s="51">
        <v>1249.27</v>
      </c>
      <c r="Q38" s="49">
        <v>6.2700000000000006E-2</v>
      </c>
    </row>
    <row r="39" spans="1:17">
      <c r="A39" s="55">
        <v>40438</v>
      </c>
      <c r="B39" s="51">
        <v>280.12</v>
      </c>
      <c r="C39" s="51">
        <v>1096.7771600000001</v>
      </c>
      <c r="D39" s="51">
        <v>142.52000000000001</v>
      </c>
      <c r="E39" s="51">
        <v>1156.0999999999999</v>
      </c>
      <c r="F39" s="51">
        <v>121.06</v>
      </c>
      <c r="G39" s="51">
        <v>78.209999999999994</v>
      </c>
      <c r="H39" s="52">
        <v>104.1904</v>
      </c>
      <c r="I39" s="51">
        <v>1719.35088</v>
      </c>
      <c r="J39" s="54">
        <v>81.041480000000007</v>
      </c>
      <c r="K39" s="53">
        <v>27.41</v>
      </c>
      <c r="L39" s="53">
        <v>56.29</v>
      </c>
      <c r="M39" s="51">
        <v>84.18</v>
      </c>
      <c r="N39" s="52">
        <v>1.2706</v>
      </c>
      <c r="O39" s="52">
        <v>1.5354000000000001</v>
      </c>
      <c r="P39" s="51">
        <v>1276.82</v>
      </c>
      <c r="Q39" s="49">
        <v>6.2E-2</v>
      </c>
    </row>
    <row r="40" spans="1:17">
      <c r="A40" s="55">
        <v>40445</v>
      </c>
      <c r="B40" s="51">
        <v>285.07</v>
      </c>
      <c r="C40" s="51">
        <v>1111.71974</v>
      </c>
      <c r="D40" s="51">
        <v>145.46</v>
      </c>
      <c r="E40" s="51">
        <v>1183.03</v>
      </c>
      <c r="F40" s="51">
        <v>123.84</v>
      </c>
      <c r="G40" s="51">
        <v>78.87</v>
      </c>
      <c r="H40" s="52">
        <v>104.50279999999999</v>
      </c>
      <c r="I40" s="51">
        <v>1739.9784199999999</v>
      </c>
      <c r="J40" s="54">
        <v>82.564700000000002</v>
      </c>
      <c r="K40" s="53">
        <v>27.6</v>
      </c>
      <c r="L40" s="53">
        <v>57.85</v>
      </c>
      <c r="M40" s="51">
        <v>85.73</v>
      </c>
      <c r="N40" s="52">
        <v>1.3051999999999999</v>
      </c>
      <c r="O40" s="52">
        <v>1.5659000000000001</v>
      </c>
      <c r="P40" s="51">
        <v>1299.8499999999999</v>
      </c>
      <c r="Q40" s="49">
        <v>6.1109999999999998E-2</v>
      </c>
    </row>
    <row r="41" spans="1:17">
      <c r="A41" s="55">
        <v>40452</v>
      </c>
      <c r="B41" s="51">
        <v>292.54000000000002</v>
      </c>
      <c r="C41" s="51">
        <v>1120.51927</v>
      </c>
      <c r="D41" s="51">
        <v>147.13999999999999</v>
      </c>
      <c r="E41" s="51">
        <v>1184.19</v>
      </c>
      <c r="F41" s="51">
        <v>124.34</v>
      </c>
      <c r="G41" s="51">
        <v>83.75</v>
      </c>
      <c r="H41" s="52">
        <v>104.8374</v>
      </c>
      <c r="I41" s="51">
        <v>1783.00378</v>
      </c>
      <c r="J41" s="54">
        <v>83.100949999999997</v>
      </c>
      <c r="K41" s="53">
        <v>27.85</v>
      </c>
      <c r="L41" s="53">
        <v>59.25</v>
      </c>
      <c r="M41" s="51">
        <v>84.33</v>
      </c>
      <c r="N41" s="52">
        <v>1.3479000000000001</v>
      </c>
      <c r="O41" s="52">
        <v>1.5822000000000001</v>
      </c>
      <c r="P41" s="51">
        <v>1319.14</v>
      </c>
      <c r="Q41" s="49">
        <v>9.6500000000000002E-2</v>
      </c>
    </row>
    <row r="42" spans="1:17">
      <c r="A42" s="55">
        <v>40459</v>
      </c>
      <c r="B42" s="51">
        <v>297.70999999999998</v>
      </c>
      <c r="C42" s="51">
        <v>1137.9877200000001</v>
      </c>
      <c r="D42" s="51">
        <v>151.79</v>
      </c>
      <c r="E42" s="51">
        <v>1209.77</v>
      </c>
      <c r="F42" s="51">
        <v>126.87</v>
      </c>
      <c r="G42" s="51">
        <v>84.03</v>
      </c>
      <c r="H42" s="52">
        <v>105.19880000000001</v>
      </c>
      <c r="I42" s="51">
        <v>1826.8930499999999</v>
      </c>
      <c r="J42" s="54">
        <v>83.680340000000001</v>
      </c>
      <c r="K42" s="53">
        <v>28.15</v>
      </c>
      <c r="L42" s="53">
        <v>59.86</v>
      </c>
      <c r="M42" s="51">
        <v>83.23</v>
      </c>
      <c r="N42" s="52">
        <v>1.379</v>
      </c>
      <c r="O42" s="52">
        <v>1.5804</v>
      </c>
      <c r="P42" s="51">
        <v>1344.43</v>
      </c>
      <c r="Q42" s="49">
        <v>0.10199999999999999</v>
      </c>
    </row>
    <row r="43" spans="1:17">
      <c r="A43" s="55">
        <v>40466</v>
      </c>
      <c r="B43" s="51">
        <v>303.64999999999998</v>
      </c>
      <c r="C43" s="51">
        <v>1144.5584899999999</v>
      </c>
      <c r="D43" s="51">
        <v>153.83000000000001</v>
      </c>
      <c r="E43" s="51">
        <v>1223.43</v>
      </c>
      <c r="F43" s="51">
        <v>128.19</v>
      </c>
      <c r="G43" s="51">
        <v>82.45</v>
      </c>
      <c r="H43" s="52">
        <v>104.8466</v>
      </c>
      <c r="I43" s="51">
        <v>1846.33338</v>
      </c>
      <c r="J43" s="54">
        <v>84.519840000000002</v>
      </c>
      <c r="K43" s="53">
        <v>28.33</v>
      </c>
      <c r="L43" s="53">
        <v>60.46</v>
      </c>
      <c r="M43" s="51">
        <v>81.739999999999995</v>
      </c>
      <c r="N43" s="52">
        <v>1.3992</v>
      </c>
      <c r="O43" s="52">
        <v>1.5960000000000001</v>
      </c>
      <c r="P43" s="51">
        <v>1370.47</v>
      </c>
      <c r="Q43" s="49">
        <v>0.115</v>
      </c>
    </row>
    <row r="44" spans="1:17">
      <c r="A44" s="55">
        <v>40473</v>
      </c>
      <c r="B44" s="51">
        <v>302.95999999999998</v>
      </c>
      <c r="C44" s="51">
        <v>1124.44433</v>
      </c>
      <c r="D44" s="51">
        <v>153.71</v>
      </c>
      <c r="E44" s="51">
        <v>1222.96</v>
      </c>
      <c r="F44" s="51">
        <v>128.16999999999999</v>
      </c>
      <c r="G44" s="51">
        <v>82.96</v>
      </c>
      <c r="H44" s="52">
        <v>104.6623</v>
      </c>
      <c r="I44" s="51">
        <v>1856.73037</v>
      </c>
      <c r="J44" s="54">
        <v>84.237560000000002</v>
      </c>
      <c r="K44" s="53">
        <v>28.14</v>
      </c>
      <c r="L44" s="53">
        <v>60.08</v>
      </c>
      <c r="M44" s="51">
        <v>81.39</v>
      </c>
      <c r="N44" s="52">
        <v>1.3974</v>
      </c>
      <c r="O44" s="52">
        <v>1.5984</v>
      </c>
      <c r="P44" s="51">
        <v>1325.4</v>
      </c>
      <c r="Q44" s="49">
        <v>0.1925</v>
      </c>
    </row>
    <row r="45" spans="1:17">
      <c r="A45" s="55">
        <v>40480</v>
      </c>
      <c r="B45" s="51">
        <v>304.3</v>
      </c>
      <c r="C45" s="51">
        <v>1135.3876499999999</v>
      </c>
      <c r="D45" s="51">
        <v>151.22999999999999</v>
      </c>
      <c r="E45" s="51">
        <v>1222.23</v>
      </c>
      <c r="F45" s="51">
        <v>128.12</v>
      </c>
      <c r="G45" s="51">
        <v>83.15</v>
      </c>
      <c r="H45" s="52">
        <v>104.36969999999999</v>
      </c>
      <c r="I45" s="51">
        <v>1839.0934400000001</v>
      </c>
      <c r="J45" s="54">
        <v>84.33663</v>
      </c>
      <c r="K45" s="53">
        <v>28.29</v>
      </c>
      <c r="L45" s="53">
        <v>59.84</v>
      </c>
      <c r="M45" s="51">
        <v>81.42</v>
      </c>
      <c r="N45" s="52">
        <v>1.3955</v>
      </c>
      <c r="O45" s="52">
        <v>1.5667</v>
      </c>
      <c r="P45" s="51">
        <v>1349.69</v>
      </c>
      <c r="Q45" s="49">
        <v>0.34</v>
      </c>
    </row>
    <row r="46" spans="1:17">
      <c r="A46" s="55">
        <v>40487</v>
      </c>
      <c r="B46" s="51">
        <v>316.07</v>
      </c>
      <c r="C46" s="51">
        <v>1165.7883999999999</v>
      </c>
      <c r="D46" s="51">
        <v>159.52000000000001</v>
      </c>
      <c r="E46" s="51">
        <v>1264.73</v>
      </c>
      <c r="F46" s="51">
        <v>132.55000000000001</v>
      </c>
      <c r="G46" s="51">
        <v>88.11</v>
      </c>
      <c r="H46" s="52">
        <v>104.31180000000001</v>
      </c>
      <c r="I46" s="51">
        <v>1885.0163500000001</v>
      </c>
      <c r="J46" s="54">
        <v>84.97081</v>
      </c>
      <c r="K46" s="53">
        <v>28.54</v>
      </c>
      <c r="L46" s="53">
        <v>61.14</v>
      </c>
      <c r="M46" s="51">
        <v>80.290000000000006</v>
      </c>
      <c r="N46" s="52">
        <v>1.3960999999999999</v>
      </c>
      <c r="O46" s="52">
        <v>1.6043000000000001</v>
      </c>
      <c r="P46" s="51">
        <v>1398.52</v>
      </c>
      <c r="Q46" s="49">
        <v>0.27900000000000003</v>
      </c>
    </row>
    <row r="47" spans="1:17">
      <c r="A47" s="55">
        <v>40494</v>
      </c>
      <c r="B47" s="51">
        <v>305.48</v>
      </c>
      <c r="C47" s="51">
        <v>1150.8030000000001</v>
      </c>
      <c r="D47" s="51">
        <v>152.62</v>
      </c>
      <c r="E47" s="51">
        <v>1236.3499999999999</v>
      </c>
      <c r="F47" s="51">
        <v>129.53</v>
      </c>
      <c r="G47" s="51">
        <v>86.34</v>
      </c>
      <c r="H47" s="52">
        <v>103.6061</v>
      </c>
      <c r="I47" s="51">
        <v>1836.8587500000001</v>
      </c>
      <c r="J47" s="54">
        <v>83.518619999999999</v>
      </c>
      <c r="K47" s="53">
        <v>27.88</v>
      </c>
      <c r="L47" s="53">
        <v>59.55</v>
      </c>
      <c r="M47" s="51">
        <v>81.239999999999995</v>
      </c>
      <c r="N47" s="52">
        <v>1.405</v>
      </c>
      <c r="O47" s="52">
        <v>1.6194</v>
      </c>
      <c r="P47" s="51">
        <v>1391.51</v>
      </c>
      <c r="Q47" s="49">
        <v>0.2767</v>
      </c>
    </row>
    <row r="48" spans="1:17">
      <c r="A48" s="55">
        <v>40501</v>
      </c>
      <c r="B48" s="51">
        <v>302.22000000000003</v>
      </c>
      <c r="C48" s="51">
        <v>1139.16985</v>
      </c>
      <c r="D48" s="51">
        <v>149.77000000000001</v>
      </c>
      <c r="E48" s="51">
        <v>1235.33</v>
      </c>
      <c r="F48" s="51">
        <v>129.62</v>
      </c>
      <c r="G48" s="51">
        <v>84.34</v>
      </c>
      <c r="H48" s="52">
        <v>103.1529</v>
      </c>
      <c r="I48" s="51">
        <v>1782.7800400000001</v>
      </c>
      <c r="J48" s="54">
        <v>83.861900000000006</v>
      </c>
      <c r="K48" s="53">
        <v>27.46</v>
      </c>
      <c r="L48" s="53">
        <v>58.86</v>
      </c>
      <c r="M48" s="51">
        <v>82.45</v>
      </c>
      <c r="N48" s="52">
        <v>1.3709</v>
      </c>
      <c r="O48" s="52">
        <v>1.6149</v>
      </c>
      <c r="P48" s="51">
        <v>1345.43</v>
      </c>
      <c r="Q48" s="49">
        <v>0.27</v>
      </c>
    </row>
    <row r="49" spans="1:17">
      <c r="A49" s="55">
        <v>40508</v>
      </c>
      <c r="B49" s="51">
        <v>296.36</v>
      </c>
      <c r="C49" s="51">
        <v>1134.2615900000001</v>
      </c>
      <c r="D49" s="51">
        <v>146.97</v>
      </c>
      <c r="E49" s="51">
        <v>1210.3599999999999</v>
      </c>
      <c r="F49" s="51">
        <v>127.01</v>
      </c>
      <c r="G49" s="51">
        <v>85.58</v>
      </c>
      <c r="H49" s="52">
        <v>102.9033</v>
      </c>
      <c r="I49" s="51">
        <v>1764.73937</v>
      </c>
      <c r="J49" s="54">
        <v>82.470259999999996</v>
      </c>
      <c r="K49" s="53">
        <v>27.28</v>
      </c>
      <c r="L49" s="53">
        <v>57.28</v>
      </c>
      <c r="M49" s="51">
        <v>83.48</v>
      </c>
      <c r="N49" s="52">
        <v>1.3714</v>
      </c>
      <c r="O49" s="52">
        <v>1.5978000000000001</v>
      </c>
      <c r="P49" s="51">
        <v>1359.96</v>
      </c>
      <c r="Q49" s="49">
        <v>0.19</v>
      </c>
    </row>
    <row r="50" spans="1:17">
      <c r="A50" s="55">
        <v>40515</v>
      </c>
      <c r="B50" s="51">
        <v>304.94</v>
      </c>
      <c r="C50" s="51">
        <v>1161.5901200000001</v>
      </c>
      <c r="D50" s="51">
        <v>151.29</v>
      </c>
      <c r="E50" s="51">
        <v>1247.1500000000001</v>
      </c>
      <c r="F50" s="51">
        <v>131.08000000000001</v>
      </c>
      <c r="G50" s="51">
        <v>91.42</v>
      </c>
      <c r="H50" s="52">
        <v>102.6926</v>
      </c>
      <c r="I50" s="51">
        <v>1822.0231000000001</v>
      </c>
      <c r="J50" s="54">
        <v>82.900229999999993</v>
      </c>
      <c r="K50" s="53">
        <v>27.3</v>
      </c>
      <c r="L50" s="53">
        <v>58.07</v>
      </c>
      <c r="M50" s="51">
        <v>84.02</v>
      </c>
      <c r="N50" s="52">
        <v>1.3285</v>
      </c>
      <c r="O50" s="52">
        <v>1.5591999999999999</v>
      </c>
      <c r="P50" s="51">
        <v>1406.54</v>
      </c>
      <c r="Q50" s="49">
        <v>0.22</v>
      </c>
    </row>
    <row r="51" spans="1:17">
      <c r="A51" s="55">
        <v>40522</v>
      </c>
      <c r="B51" s="51">
        <v>303.63</v>
      </c>
      <c r="C51" s="51">
        <v>1157.01784</v>
      </c>
      <c r="D51" s="51">
        <v>150.30000000000001</v>
      </c>
      <c r="E51" s="51">
        <v>1256.52</v>
      </c>
      <c r="F51" s="51">
        <v>131.96</v>
      </c>
      <c r="G51" s="51">
        <v>90.48</v>
      </c>
      <c r="H51" s="52">
        <v>102.0812</v>
      </c>
      <c r="I51" s="51">
        <v>1785.15</v>
      </c>
      <c r="J51" s="54">
        <v>82.028760000000005</v>
      </c>
      <c r="K51" s="53">
        <v>27.01</v>
      </c>
      <c r="L51" s="53">
        <v>57.31</v>
      </c>
      <c r="M51" s="51">
        <v>82.61</v>
      </c>
      <c r="N51" s="52">
        <v>1.3382000000000001</v>
      </c>
      <c r="O51" s="52">
        <v>1.5765</v>
      </c>
      <c r="P51" s="51">
        <v>1378.24</v>
      </c>
      <c r="Q51" s="49">
        <v>0.24010000000000001</v>
      </c>
    </row>
    <row r="52" spans="1:17">
      <c r="A52" s="55">
        <v>40529</v>
      </c>
      <c r="B52" s="51">
        <v>306.35000000000002</v>
      </c>
      <c r="C52" s="51">
        <v>1155.6853000000001</v>
      </c>
      <c r="D52" s="51">
        <v>149.33000000000001</v>
      </c>
      <c r="E52" s="51">
        <v>1257.8399999999999</v>
      </c>
      <c r="F52" s="51">
        <v>132.28</v>
      </c>
      <c r="G52" s="51">
        <v>91.67</v>
      </c>
      <c r="H52" s="52">
        <v>102.092</v>
      </c>
      <c r="I52" s="51">
        <v>1755.36752</v>
      </c>
      <c r="J52" s="54">
        <v>81.641149999999996</v>
      </c>
      <c r="K52" s="53">
        <v>26.49</v>
      </c>
      <c r="L52" s="53">
        <v>57.47</v>
      </c>
      <c r="M52" s="51">
        <v>83.95</v>
      </c>
      <c r="N52" s="52">
        <v>1.3205</v>
      </c>
      <c r="O52" s="52">
        <v>1.5805</v>
      </c>
      <c r="P52" s="51">
        <v>1371.48</v>
      </c>
      <c r="Q52" s="49">
        <v>0.26500000000000001</v>
      </c>
    </row>
    <row r="53" spans="1:17">
      <c r="A53" s="55">
        <v>40536</v>
      </c>
      <c r="B53" s="51">
        <v>308.2</v>
      </c>
      <c r="C53" s="51">
        <v>1166.29378</v>
      </c>
      <c r="D53" s="51">
        <v>153.21</v>
      </c>
      <c r="E53" s="51">
        <v>1274.42</v>
      </c>
      <c r="F53" s="51">
        <v>133.77000000000001</v>
      </c>
      <c r="G53" s="51">
        <v>93.77</v>
      </c>
      <c r="H53" s="52">
        <v>102.09780000000001</v>
      </c>
      <c r="I53" s="51">
        <v>1812.3122900000001</v>
      </c>
      <c r="J53" s="54">
        <v>82.886070000000004</v>
      </c>
      <c r="K53" s="53">
        <v>26.63</v>
      </c>
      <c r="L53" s="53">
        <v>57.92</v>
      </c>
      <c r="M53" s="51">
        <v>83.99</v>
      </c>
      <c r="N53" s="52">
        <v>1.3179000000000001</v>
      </c>
      <c r="O53" s="52">
        <v>1.5503</v>
      </c>
      <c r="P53" s="51">
        <v>1376.48</v>
      </c>
      <c r="Q53" s="49">
        <v>0.3</v>
      </c>
    </row>
    <row r="54" spans="1:17">
      <c r="A54" s="55">
        <v>40543</v>
      </c>
      <c r="B54" s="51">
        <v>312.3</v>
      </c>
      <c r="C54" s="51">
        <v>1185.8878500000001</v>
      </c>
      <c r="D54" s="51">
        <v>155.5</v>
      </c>
      <c r="E54" s="51">
        <v>1280.07</v>
      </c>
      <c r="F54" s="51">
        <v>134.49</v>
      </c>
      <c r="G54" s="51">
        <v>94.75</v>
      </c>
      <c r="H54" s="52">
        <v>102.3535</v>
      </c>
      <c r="I54" s="51">
        <v>1849.0134399999999</v>
      </c>
      <c r="J54" s="54">
        <v>83.76764</v>
      </c>
      <c r="K54" s="53">
        <v>26.67</v>
      </c>
      <c r="L54" s="53">
        <v>58.11</v>
      </c>
      <c r="M54" s="51">
        <v>82.89</v>
      </c>
      <c r="N54" s="52">
        <v>1.3113999999999999</v>
      </c>
      <c r="O54" s="52">
        <v>1.5442</v>
      </c>
      <c r="P54" s="51">
        <v>1408.54</v>
      </c>
      <c r="Q54" s="49">
        <v>0.32300000000000001</v>
      </c>
    </row>
    <row r="55" spans="1:17">
      <c r="A55" s="55">
        <v>40550</v>
      </c>
      <c r="B55" s="51">
        <v>308.05</v>
      </c>
      <c r="C55" s="51">
        <v>1195.2880500000001</v>
      </c>
      <c r="D55" s="51">
        <v>156.1</v>
      </c>
      <c r="E55" s="51">
        <v>1281.4100000000001</v>
      </c>
      <c r="F55" s="51">
        <v>134.74</v>
      </c>
      <c r="G55" s="51">
        <v>93.33</v>
      </c>
      <c r="H55" s="52">
        <v>102.0489</v>
      </c>
      <c r="I55" s="51">
        <v>1832.02666</v>
      </c>
      <c r="J55" s="54">
        <v>82.593879999999999</v>
      </c>
      <c r="K55" s="53">
        <v>26.71</v>
      </c>
      <c r="L55" s="53">
        <v>56.82</v>
      </c>
      <c r="M55" s="51">
        <v>81.180000000000007</v>
      </c>
      <c r="N55" s="52">
        <v>1.3345</v>
      </c>
      <c r="O55" s="52">
        <v>1.5568</v>
      </c>
      <c r="P55" s="51">
        <v>1369.97</v>
      </c>
      <c r="Q55" s="49">
        <v>0.38679999999999998</v>
      </c>
    </row>
    <row r="56" spans="1:17">
      <c r="A56" s="55">
        <v>40557</v>
      </c>
      <c r="B56" s="51">
        <v>308.42</v>
      </c>
      <c r="C56" s="51">
        <v>1206.6982800000001</v>
      </c>
      <c r="D56" s="51">
        <v>158.24</v>
      </c>
      <c r="E56" s="51">
        <v>1309</v>
      </c>
      <c r="F56" s="51">
        <v>137.82</v>
      </c>
      <c r="G56" s="51">
        <v>98.68</v>
      </c>
      <c r="H56" s="52">
        <v>101.9871</v>
      </c>
      <c r="I56" s="51">
        <v>1853.6901800000001</v>
      </c>
      <c r="J56" s="54">
        <v>83.513319999999993</v>
      </c>
      <c r="K56" s="53">
        <v>26.61</v>
      </c>
      <c r="L56" s="53">
        <v>57.83</v>
      </c>
      <c r="M56" s="51">
        <v>83.21</v>
      </c>
      <c r="N56" s="52">
        <v>1.288</v>
      </c>
      <c r="O56" s="52">
        <v>1.5522</v>
      </c>
      <c r="P56" s="51">
        <v>1369.97</v>
      </c>
      <c r="Q56" s="49">
        <v>0.44240000000000002</v>
      </c>
    </row>
    <row r="57" spans="1:17">
      <c r="A57" s="55">
        <v>40564</v>
      </c>
      <c r="B57" s="51">
        <v>303.77</v>
      </c>
      <c r="C57" s="51">
        <v>1194.11679</v>
      </c>
      <c r="D57" s="51">
        <v>157.32</v>
      </c>
      <c r="E57" s="51">
        <v>1302.54</v>
      </c>
      <c r="F57" s="51">
        <v>136.86000000000001</v>
      </c>
      <c r="G57" s="51">
        <v>97.6</v>
      </c>
      <c r="H57" s="52">
        <v>101.76439999999999</v>
      </c>
      <c r="I57" s="51">
        <v>1849.29474</v>
      </c>
      <c r="J57" s="54">
        <v>83.786730000000006</v>
      </c>
      <c r="K57" s="53">
        <v>26.388999999999999</v>
      </c>
      <c r="L57" s="53">
        <v>57.99</v>
      </c>
      <c r="M57" s="51">
        <v>82.8</v>
      </c>
      <c r="N57" s="52">
        <v>1.3381000000000001</v>
      </c>
      <c r="O57" s="52">
        <v>1.5866</v>
      </c>
      <c r="P57" s="51">
        <v>1346.43</v>
      </c>
      <c r="Q57" s="49">
        <v>0.47989999999999999</v>
      </c>
    </row>
    <row r="58" spans="1:17">
      <c r="A58" s="55">
        <v>40571</v>
      </c>
      <c r="B58" s="51">
        <v>299.70999999999998</v>
      </c>
      <c r="C58" s="51">
        <v>1188.00512</v>
      </c>
      <c r="D58" s="51">
        <v>158.06</v>
      </c>
      <c r="E58" s="51">
        <v>1302.1300000000001</v>
      </c>
      <c r="F58" s="51">
        <v>136.88999999999999</v>
      </c>
      <c r="G58" s="51">
        <v>99.42</v>
      </c>
      <c r="H58" s="52">
        <v>101.78570000000001</v>
      </c>
      <c r="I58" s="51">
        <v>1847.7926500000001</v>
      </c>
      <c r="J58" s="54">
        <v>83.534170000000003</v>
      </c>
      <c r="K58" s="53">
        <v>26.3</v>
      </c>
      <c r="L58" s="53">
        <v>57.77</v>
      </c>
      <c r="M58" s="51">
        <v>82.51</v>
      </c>
      <c r="N58" s="52">
        <v>1.3636999999999999</v>
      </c>
      <c r="O58" s="52">
        <v>1.5994999999999999</v>
      </c>
      <c r="P58" s="51">
        <v>1321.89</v>
      </c>
      <c r="Q58" s="49">
        <v>0.89970000000000006</v>
      </c>
    </row>
    <row r="59" spans="1:17">
      <c r="A59" s="55">
        <v>40578</v>
      </c>
      <c r="B59" s="51">
        <v>302.62</v>
      </c>
      <c r="C59" s="51">
        <v>1207.8025399999999</v>
      </c>
      <c r="D59" s="51">
        <v>160.37</v>
      </c>
      <c r="E59" s="51">
        <v>1331.65</v>
      </c>
      <c r="F59" s="51">
        <v>139.94</v>
      </c>
      <c r="G59" s="51">
        <v>99.83</v>
      </c>
      <c r="H59" s="52">
        <v>101.383</v>
      </c>
      <c r="I59" s="51">
        <v>1864.2458300000001</v>
      </c>
      <c r="J59" s="54">
        <v>84.153000000000006</v>
      </c>
      <c r="K59" s="53">
        <v>26.3</v>
      </c>
      <c r="L59" s="53">
        <v>58.35</v>
      </c>
      <c r="M59" s="51">
        <v>81.98</v>
      </c>
      <c r="N59" s="52">
        <v>1.3597999999999999</v>
      </c>
      <c r="O59" s="52">
        <v>1.5857000000000001</v>
      </c>
      <c r="P59" s="51">
        <v>1357.95</v>
      </c>
      <c r="Q59" s="49">
        <v>1.05</v>
      </c>
    </row>
    <row r="60" spans="1:17">
      <c r="A60" s="55">
        <v>40585</v>
      </c>
      <c r="B60" s="51">
        <v>298.02</v>
      </c>
      <c r="C60" s="51">
        <v>1209.4819600000001</v>
      </c>
      <c r="D60" s="51">
        <v>158.32</v>
      </c>
      <c r="E60" s="51">
        <v>1340.99</v>
      </c>
      <c r="F60" s="51">
        <v>140.43</v>
      </c>
      <c r="G60" s="51">
        <v>101.43</v>
      </c>
      <c r="H60" s="52">
        <v>101.16070000000001</v>
      </c>
      <c r="I60" s="51">
        <v>1838.09924</v>
      </c>
      <c r="J60" s="54">
        <v>83.249080000000006</v>
      </c>
      <c r="K60" s="53">
        <v>26.09</v>
      </c>
      <c r="L60" s="53">
        <v>57.87</v>
      </c>
      <c r="M60" s="51">
        <v>82.2</v>
      </c>
      <c r="N60" s="52">
        <v>1.3561000000000001</v>
      </c>
      <c r="O60" s="52">
        <v>1.6095999999999999</v>
      </c>
      <c r="P60" s="51">
        <v>1366.97</v>
      </c>
      <c r="Q60" s="49">
        <v>0.85</v>
      </c>
    </row>
    <row r="61" spans="1:17">
      <c r="A61" s="55">
        <v>40592</v>
      </c>
      <c r="B61" s="51">
        <v>303.76</v>
      </c>
      <c r="C61" s="51">
        <v>1217.68416</v>
      </c>
      <c r="D61" s="51">
        <v>161.1</v>
      </c>
      <c r="E61" s="51">
        <v>1362.62</v>
      </c>
      <c r="F61" s="51">
        <v>143.02000000000001</v>
      </c>
      <c r="G61" s="51">
        <v>102.52</v>
      </c>
      <c r="H61" s="52">
        <v>101.12220000000001</v>
      </c>
      <c r="I61" s="51">
        <v>1887.3125600000001</v>
      </c>
      <c r="J61" s="54">
        <v>84.446979999999996</v>
      </c>
      <c r="K61" s="53">
        <v>26.09</v>
      </c>
      <c r="L61" s="53">
        <v>58.56</v>
      </c>
      <c r="M61" s="51">
        <v>83.54</v>
      </c>
      <c r="N61" s="52">
        <v>1.3507</v>
      </c>
      <c r="O61" s="52">
        <v>1.5986</v>
      </c>
      <c r="P61" s="51">
        <v>1386.5</v>
      </c>
      <c r="Q61" s="49">
        <v>0.89</v>
      </c>
    </row>
    <row r="62" spans="1:17">
      <c r="A62" s="55">
        <v>40599</v>
      </c>
      <c r="B62" s="51">
        <v>299.94</v>
      </c>
      <c r="C62" s="51">
        <v>1223.3704299999999</v>
      </c>
      <c r="D62" s="51">
        <v>159.61000000000001</v>
      </c>
      <c r="E62" s="51">
        <v>1341.3</v>
      </c>
      <c r="F62" s="51">
        <v>140.4</v>
      </c>
      <c r="G62" s="51">
        <v>112.14</v>
      </c>
      <c r="H62" s="52">
        <v>101.5907</v>
      </c>
      <c r="I62" s="51">
        <v>1831.30062</v>
      </c>
      <c r="J62" s="54">
        <v>84.611760000000004</v>
      </c>
      <c r="K62" s="53">
        <v>26.11</v>
      </c>
      <c r="L62" s="53">
        <v>59.469900000000003</v>
      </c>
      <c r="M62" s="51">
        <v>83.09</v>
      </c>
      <c r="N62" s="52">
        <v>1.3701000000000001</v>
      </c>
      <c r="O62" s="52">
        <v>1.6258999999999999</v>
      </c>
      <c r="P62" s="51">
        <v>1405.53</v>
      </c>
      <c r="Q62" s="49">
        <v>0.89990000000000003</v>
      </c>
    </row>
    <row r="63" spans="1:17">
      <c r="A63" s="55">
        <v>40606</v>
      </c>
      <c r="B63" s="51">
        <v>307.35000000000002</v>
      </c>
      <c r="C63" s="51">
        <v>1233.4292800000001</v>
      </c>
      <c r="D63" s="51">
        <v>160.38</v>
      </c>
      <c r="E63" s="51">
        <v>1348.44</v>
      </c>
      <c r="F63" s="51">
        <v>141.36000000000001</v>
      </c>
      <c r="G63" s="51">
        <v>115.97</v>
      </c>
      <c r="H63" s="52">
        <v>101.2702</v>
      </c>
      <c r="I63" s="51">
        <v>1882.2303899999999</v>
      </c>
      <c r="J63" s="54">
        <v>84.911119999999997</v>
      </c>
      <c r="K63" s="53">
        <v>26.29</v>
      </c>
      <c r="L63" s="53">
        <v>59.68</v>
      </c>
      <c r="M63" s="51">
        <v>81.680000000000007</v>
      </c>
      <c r="N63" s="52">
        <v>1.3755999999999999</v>
      </c>
      <c r="O63" s="52">
        <v>1.6111</v>
      </c>
      <c r="P63" s="51">
        <v>1430.08</v>
      </c>
      <c r="Q63" s="49">
        <v>0.89249999999999996</v>
      </c>
    </row>
    <row r="64" spans="1:17">
      <c r="A64" s="55">
        <v>40613</v>
      </c>
      <c r="B64" s="51">
        <v>303.13</v>
      </c>
      <c r="C64" s="51">
        <v>1223.1296</v>
      </c>
      <c r="D64" s="51">
        <v>158.19</v>
      </c>
      <c r="E64" s="51">
        <v>1315.07</v>
      </c>
      <c r="F64" s="51">
        <v>137.97</v>
      </c>
      <c r="G64" s="51">
        <v>113.84</v>
      </c>
      <c r="H64" s="52">
        <v>101.3907</v>
      </c>
      <c r="I64" s="51">
        <v>1845.47882</v>
      </c>
      <c r="J64" s="54">
        <v>85.462360000000004</v>
      </c>
      <c r="K64" s="53">
        <v>26.46</v>
      </c>
      <c r="L64" s="53">
        <v>59.586500000000001</v>
      </c>
      <c r="M64" s="51">
        <v>82.28</v>
      </c>
      <c r="N64" s="52">
        <v>1.3995</v>
      </c>
      <c r="O64" s="52">
        <v>1.6271</v>
      </c>
      <c r="P64" s="51">
        <v>1414.55</v>
      </c>
      <c r="Q64" s="49">
        <v>0.74109999999999998</v>
      </c>
    </row>
    <row r="65" spans="1:17">
      <c r="A65" s="55">
        <v>40620</v>
      </c>
      <c r="B65" s="51">
        <v>300.8</v>
      </c>
      <c r="C65" s="51">
        <v>1201.52469</v>
      </c>
      <c r="D65" s="51">
        <v>153.93</v>
      </c>
      <c r="E65" s="51">
        <v>1287.1300000000001</v>
      </c>
      <c r="F65" s="51">
        <v>135.04</v>
      </c>
      <c r="G65" s="51">
        <v>113.93</v>
      </c>
      <c r="H65" s="52">
        <v>101.845</v>
      </c>
      <c r="I65" s="51">
        <v>1811.6583000000001</v>
      </c>
      <c r="J65" s="54">
        <v>85.753119999999996</v>
      </c>
      <c r="K65" s="53">
        <v>26.33</v>
      </c>
      <c r="L65" s="53">
        <v>60.19</v>
      </c>
      <c r="M65" s="51">
        <v>81.81</v>
      </c>
      <c r="N65" s="52">
        <v>1.3960999999999999</v>
      </c>
      <c r="O65" s="52">
        <v>1.6082000000000001</v>
      </c>
      <c r="P65" s="51">
        <v>1423.06</v>
      </c>
      <c r="Q65" s="49">
        <v>0.82</v>
      </c>
    </row>
    <row r="66" spans="1:17">
      <c r="A66" s="55">
        <v>40627</v>
      </c>
      <c r="B66" s="51">
        <v>309.91000000000003</v>
      </c>
      <c r="C66" s="51">
        <v>1211.3212900000001</v>
      </c>
      <c r="D66" s="51">
        <v>156.72</v>
      </c>
      <c r="E66" s="51">
        <v>1325.85</v>
      </c>
      <c r="F66" s="51">
        <v>138.85</v>
      </c>
      <c r="G66" s="51">
        <v>115.59</v>
      </c>
      <c r="H66" s="52">
        <v>101.4629</v>
      </c>
      <c r="I66" s="51">
        <v>1827.91687</v>
      </c>
      <c r="J66" s="54">
        <v>86.527150000000006</v>
      </c>
      <c r="K66" s="53">
        <v>26.395</v>
      </c>
      <c r="L66" s="53">
        <v>59.985500000000002</v>
      </c>
      <c r="M66" s="51">
        <v>80.78</v>
      </c>
      <c r="N66" s="52">
        <v>1.4180999999999999</v>
      </c>
      <c r="O66" s="52">
        <v>1.6222000000000001</v>
      </c>
      <c r="P66" s="51">
        <v>1439.09</v>
      </c>
      <c r="Q66" s="49">
        <v>0.77900000000000003</v>
      </c>
    </row>
    <row r="67" spans="1:17">
      <c r="A67" s="55">
        <v>40634</v>
      </c>
      <c r="B67" s="51">
        <v>316.76</v>
      </c>
      <c r="C67" s="51">
        <v>1237.6171999999999</v>
      </c>
      <c r="D67" s="51">
        <v>158.80000000000001</v>
      </c>
      <c r="E67" s="51">
        <v>1341.45</v>
      </c>
      <c r="F67" s="51">
        <v>141.08000000000001</v>
      </c>
      <c r="G67" s="51">
        <v>118.7</v>
      </c>
      <c r="H67" s="52">
        <v>101.1576</v>
      </c>
      <c r="I67" s="51">
        <v>1883.5154500000001</v>
      </c>
      <c r="J67" s="54">
        <v>86.189679999999996</v>
      </c>
      <c r="K67" s="53">
        <v>26.52</v>
      </c>
      <c r="L67" s="53">
        <v>60.57</v>
      </c>
      <c r="M67" s="51">
        <v>81.33</v>
      </c>
      <c r="N67" s="52">
        <v>1.4045000000000001</v>
      </c>
      <c r="O67" s="52">
        <v>1.6005</v>
      </c>
      <c r="P67" s="51">
        <v>1421.06</v>
      </c>
      <c r="Q67" s="49">
        <v>0.7369</v>
      </c>
    </row>
    <row r="68" spans="1:17">
      <c r="A68" s="55">
        <v>40641</v>
      </c>
      <c r="B68" s="51">
        <v>322.73</v>
      </c>
      <c r="C68" s="51">
        <v>1252.82214</v>
      </c>
      <c r="D68" s="51">
        <v>159.18</v>
      </c>
      <c r="E68" s="51">
        <v>1351.43</v>
      </c>
      <c r="F68" s="51">
        <v>141.99</v>
      </c>
      <c r="G68" s="51">
        <v>126.65</v>
      </c>
      <c r="H68" s="52">
        <v>100.8312</v>
      </c>
      <c r="I68" s="51">
        <v>1897.78486</v>
      </c>
      <c r="J68" s="54">
        <v>86.648629999999997</v>
      </c>
      <c r="K68" s="53">
        <v>26.59</v>
      </c>
      <c r="L68" s="53">
        <v>61.39</v>
      </c>
      <c r="M68" s="51">
        <v>84.15</v>
      </c>
      <c r="N68" s="52">
        <v>1.4222999999999999</v>
      </c>
      <c r="O68" s="52">
        <v>1.6107</v>
      </c>
      <c r="P68" s="51">
        <v>1472.65</v>
      </c>
      <c r="Q68" s="49">
        <v>1.1100000000000001</v>
      </c>
    </row>
    <row r="69" spans="1:17">
      <c r="A69" s="55">
        <v>40648</v>
      </c>
      <c r="B69" s="51">
        <v>318.58999999999997</v>
      </c>
      <c r="C69" s="51">
        <v>1240.8371999999999</v>
      </c>
      <c r="D69" s="51">
        <v>159.79</v>
      </c>
      <c r="E69" s="51">
        <v>1338.04</v>
      </c>
      <c r="F69" s="51">
        <v>140.62</v>
      </c>
      <c r="G69" s="51">
        <v>123.45</v>
      </c>
      <c r="H69" s="52">
        <v>101.2251</v>
      </c>
      <c r="I69" s="51">
        <v>1879.5036399999999</v>
      </c>
      <c r="J69" s="54">
        <v>87.804150000000007</v>
      </c>
      <c r="K69" s="53">
        <v>26.47</v>
      </c>
      <c r="L69" s="53">
        <v>61.41</v>
      </c>
      <c r="M69" s="51">
        <v>84.87</v>
      </c>
      <c r="N69" s="52">
        <v>1.4453</v>
      </c>
      <c r="O69" s="52">
        <v>1.6376999999999999</v>
      </c>
      <c r="P69" s="51">
        <v>1479.91</v>
      </c>
      <c r="Q69" s="49">
        <v>1.63</v>
      </c>
    </row>
    <row r="70" spans="1:17">
      <c r="A70" s="55">
        <v>40655</v>
      </c>
      <c r="B70" s="51">
        <v>321.24</v>
      </c>
      <c r="C70" s="51">
        <v>1247.8006499999999</v>
      </c>
      <c r="D70" s="51">
        <v>161.96</v>
      </c>
      <c r="E70" s="51">
        <v>1361.03</v>
      </c>
      <c r="F70" s="51">
        <v>142.81</v>
      </c>
      <c r="G70" s="51">
        <v>123.99</v>
      </c>
      <c r="H70" s="52">
        <v>101.33969999999999</v>
      </c>
      <c r="I70" s="51">
        <v>1918.81231</v>
      </c>
      <c r="J70" s="54">
        <v>88.537869999999998</v>
      </c>
      <c r="K70" s="53">
        <v>26.51</v>
      </c>
      <c r="L70" s="53">
        <v>62.27</v>
      </c>
      <c r="M70" s="51">
        <v>83.17</v>
      </c>
      <c r="N70" s="52">
        <v>1.4417</v>
      </c>
      <c r="O70" s="52">
        <v>1.6314</v>
      </c>
      <c r="P70" s="51">
        <v>1507.21</v>
      </c>
      <c r="Q70" s="49">
        <v>3.03</v>
      </c>
    </row>
    <row r="71" spans="1:17">
      <c r="A71" s="55">
        <v>40662</v>
      </c>
      <c r="B71" s="51">
        <v>319.89999999999998</v>
      </c>
      <c r="C71" s="51">
        <v>1265.2442000000001</v>
      </c>
      <c r="D71" s="51">
        <v>164.88</v>
      </c>
      <c r="E71" s="51">
        <v>1388.62</v>
      </c>
      <c r="F71" s="51">
        <v>145.55000000000001</v>
      </c>
      <c r="G71" s="51">
        <v>125.89</v>
      </c>
      <c r="H71" s="52">
        <v>101.47750000000001</v>
      </c>
      <c r="I71" s="51">
        <v>1949.84609</v>
      </c>
      <c r="J71" s="54">
        <v>89.965680000000006</v>
      </c>
      <c r="K71" s="53">
        <v>26.71</v>
      </c>
      <c r="L71" s="53">
        <v>63.46</v>
      </c>
      <c r="M71" s="51">
        <v>81.83</v>
      </c>
      <c r="N71" s="52">
        <v>1.4558</v>
      </c>
      <c r="O71" s="52">
        <v>1.6520999999999999</v>
      </c>
      <c r="P71" s="51">
        <v>1547.27</v>
      </c>
      <c r="Q71" s="49">
        <v>3.87</v>
      </c>
    </row>
    <row r="72" spans="1:17">
      <c r="A72" s="55">
        <v>40669</v>
      </c>
      <c r="B72" s="51">
        <v>310.42</v>
      </c>
      <c r="C72" s="51">
        <v>1221.0362700000001</v>
      </c>
      <c r="D72" s="51">
        <v>162.19999999999999</v>
      </c>
      <c r="E72" s="51">
        <v>1359.27</v>
      </c>
      <c r="F72" s="51">
        <v>141.96</v>
      </c>
      <c r="G72" s="51">
        <v>109.13</v>
      </c>
      <c r="H72" s="52">
        <v>101.8306</v>
      </c>
      <c r="I72" s="51">
        <v>1884.8492699999999</v>
      </c>
      <c r="J72" s="54">
        <v>88.959090000000003</v>
      </c>
      <c r="K72" s="53">
        <v>26.92</v>
      </c>
      <c r="L72" s="53">
        <v>62.1</v>
      </c>
      <c r="M72" s="51">
        <v>81.11</v>
      </c>
      <c r="N72" s="52">
        <v>1.4823</v>
      </c>
      <c r="O72" s="52">
        <v>1.6709000000000001</v>
      </c>
      <c r="P72" s="51">
        <v>1489.68</v>
      </c>
      <c r="Q72" s="49">
        <v>6.99</v>
      </c>
    </row>
    <row r="73" spans="1:17">
      <c r="A73" s="55">
        <v>40676</v>
      </c>
      <c r="B73" s="51">
        <v>308.02</v>
      </c>
      <c r="C73" s="51">
        <v>1214.62518</v>
      </c>
      <c r="D73" s="51">
        <v>160.59</v>
      </c>
      <c r="E73" s="51">
        <v>1343.17</v>
      </c>
      <c r="F73" s="51">
        <v>140.63999999999999</v>
      </c>
      <c r="G73" s="51">
        <v>113.83</v>
      </c>
      <c r="H73" s="52">
        <v>102.015</v>
      </c>
      <c r="I73" s="51">
        <v>1888.4543699999999</v>
      </c>
      <c r="J73" s="54">
        <v>89.184740000000005</v>
      </c>
      <c r="K73" s="53">
        <v>26.96</v>
      </c>
      <c r="L73" s="53">
        <v>61.26</v>
      </c>
      <c r="M73" s="51">
        <v>80.67</v>
      </c>
      <c r="N73" s="52">
        <v>1.4367000000000001</v>
      </c>
      <c r="O73" s="52">
        <v>1.6375999999999999</v>
      </c>
      <c r="P73" s="51">
        <v>1508.96</v>
      </c>
      <c r="Q73" s="49">
        <v>6.69</v>
      </c>
    </row>
    <row r="74" spans="1:17">
      <c r="A74" s="55">
        <v>40683</v>
      </c>
      <c r="B74" s="51">
        <v>304.39999999999998</v>
      </c>
      <c r="C74" s="51">
        <v>1205.4376199999999</v>
      </c>
      <c r="D74" s="51">
        <v>161.4</v>
      </c>
      <c r="E74" s="51">
        <v>1336.65</v>
      </c>
      <c r="F74" s="51">
        <v>140.09</v>
      </c>
      <c r="G74" s="51">
        <v>112.39</v>
      </c>
      <c r="H74" s="52">
        <v>101.95229999999999</v>
      </c>
      <c r="I74" s="51">
        <v>1897.3266699999999</v>
      </c>
      <c r="J74" s="54">
        <v>89.733419999999995</v>
      </c>
      <c r="K74" s="53">
        <v>27.08</v>
      </c>
      <c r="L74" s="53">
        <v>61.41</v>
      </c>
      <c r="M74" s="51">
        <v>80.87</v>
      </c>
      <c r="N74" s="52">
        <v>1.4077999999999999</v>
      </c>
      <c r="O74" s="52">
        <v>1.6175999999999999</v>
      </c>
      <c r="P74" s="51">
        <v>1493.93</v>
      </c>
      <c r="Q74" s="49">
        <v>8.43</v>
      </c>
    </row>
    <row r="75" spans="1:17">
      <c r="A75" s="55">
        <v>40690</v>
      </c>
      <c r="B75" s="51">
        <v>301.3</v>
      </c>
      <c r="C75" s="51">
        <v>1202.66668</v>
      </c>
      <c r="D75" s="51">
        <v>162</v>
      </c>
      <c r="E75" s="51">
        <v>1338.47</v>
      </c>
      <c r="F75" s="51">
        <v>140.41999999999999</v>
      </c>
      <c r="G75" s="51">
        <v>115.03</v>
      </c>
      <c r="H75" s="52">
        <v>102.20010000000001</v>
      </c>
      <c r="I75" s="51">
        <v>1926.9777200000001</v>
      </c>
      <c r="J75" s="54">
        <v>90.199889999999996</v>
      </c>
      <c r="K75" s="53">
        <v>26.96</v>
      </c>
      <c r="L75" s="53">
        <v>61.99</v>
      </c>
      <c r="M75" s="51">
        <v>81.77</v>
      </c>
      <c r="N75" s="52">
        <v>1.4129</v>
      </c>
      <c r="O75" s="52">
        <v>1.6222000000000001</v>
      </c>
      <c r="P75" s="51">
        <v>1536.26</v>
      </c>
      <c r="Q75" s="49">
        <v>16.700001</v>
      </c>
    </row>
    <row r="76" spans="1:17">
      <c r="A76" s="55">
        <v>40697</v>
      </c>
      <c r="B76" s="51">
        <v>305.05</v>
      </c>
      <c r="C76" s="51">
        <v>1198.8020899999999</v>
      </c>
      <c r="D76" s="51">
        <v>160.75</v>
      </c>
      <c r="E76" s="51">
        <v>1320.11</v>
      </c>
      <c r="F76" s="51">
        <v>138.63</v>
      </c>
      <c r="G76" s="51">
        <v>115.84</v>
      </c>
      <c r="H76" s="52">
        <v>102.3186</v>
      </c>
      <c r="I76" s="51">
        <v>1927.8689999999999</v>
      </c>
      <c r="J76" s="54">
        <v>90.729050000000001</v>
      </c>
      <c r="K76" s="53">
        <v>27.14</v>
      </c>
      <c r="L76" s="53">
        <v>62.38</v>
      </c>
      <c r="M76" s="51">
        <v>80.760000000000005</v>
      </c>
      <c r="N76" s="52">
        <v>1.4312</v>
      </c>
      <c r="O76" s="52">
        <v>1.6479999999999999</v>
      </c>
      <c r="P76" s="51">
        <v>1542.77</v>
      </c>
      <c r="Q76" s="49">
        <v>18.549999</v>
      </c>
    </row>
    <row r="77" spans="1:17">
      <c r="A77" s="55">
        <v>40704</v>
      </c>
      <c r="B77" s="51">
        <v>301.67</v>
      </c>
      <c r="C77" s="51">
        <v>1189.5880400000001</v>
      </c>
      <c r="D77" s="51">
        <v>156.56</v>
      </c>
      <c r="E77" s="51">
        <v>1288.49</v>
      </c>
      <c r="F77" s="51">
        <v>134.97999999999999</v>
      </c>
      <c r="G77" s="51">
        <v>118.78</v>
      </c>
      <c r="H77" s="52">
        <v>102.2971</v>
      </c>
      <c r="I77" s="51">
        <v>1865.9035200000001</v>
      </c>
      <c r="J77" s="54">
        <v>90.502790000000005</v>
      </c>
      <c r="K77" s="53">
        <v>27.19</v>
      </c>
      <c r="L77" s="53">
        <v>62.09</v>
      </c>
      <c r="M77" s="51">
        <v>80.19</v>
      </c>
      <c r="N77" s="52">
        <v>1.4626999999999999</v>
      </c>
      <c r="O77" s="52">
        <v>1.6425000000000001</v>
      </c>
      <c r="P77" s="51">
        <v>1532.5</v>
      </c>
      <c r="Q77" s="49">
        <v>17.510000000000002</v>
      </c>
    </row>
    <row r="78" spans="1:17">
      <c r="A78" s="55">
        <v>40711</v>
      </c>
      <c r="B78" s="51">
        <v>295.63</v>
      </c>
      <c r="C78" s="51">
        <v>1178.95018</v>
      </c>
      <c r="D78" s="51">
        <v>156.22</v>
      </c>
      <c r="E78" s="51">
        <v>1280.58</v>
      </c>
      <c r="F78" s="51">
        <v>134.1</v>
      </c>
      <c r="G78" s="51">
        <v>113.21</v>
      </c>
      <c r="H78" s="52">
        <v>102.22629999999999</v>
      </c>
      <c r="I78" s="51">
        <v>1859.4668799999999</v>
      </c>
      <c r="J78" s="54">
        <v>90.823539999999994</v>
      </c>
      <c r="K78" s="53">
        <v>26.9</v>
      </c>
      <c r="L78" s="53">
        <v>61.2</v>
      </c>
      <c r="M78" s="51">
        <v>80.34</v>
      </c>
      <c r="N78" s="52">
        <v>1.4328000000000001</v>
      </c>
      <c r="O78" s="52">
        <v>1.6234</v>
      </c>
      <c r="P78" s="51">
        <v>1540.76</v>
      </c>
      <c r="Q78" s="49">
        <v>16.450001</v>
      </c>
    </row>
    <row r="79" spans="1:17">
      <c r="A79" s="55">
        <v>40718</v>
      </c>
      <c r="B79" s="51">
        <v>296.51</v>
      </c>
      <c r="C79" s="51">
        <v>1166.45535</v>
      </c>
      <c r="D79" s="51">
        <v>155.94999999999999</v>
      </c>
      <c r="E79" s="51">
        <v>1275.45</v>
      </c>
      <c r="F79" s="51">
        <v>134.01</v>
      </c>
      <c r="G79" s="51">
        <v>105.12</v>
      </c>
      <c r="H79" s="52">
        <v>102.2881</v>
      </c>
      <c r="I79" s="51">
        <v>1844.9313199999999</v>
      </c>
      <c r="J79" s="54">
        <v>90.738979999999998</v>
      </c>
      <c r="K79" s="53">
        <v>26.99</v>
      </c>
      <c r="L79" s="53">
        <v>60.79</v>
      </c>
      <c r="M79" s="51">
        <v>80.08</v>
      </c>
      <c r="N79" s="52">
        <v>1.4272</v>
      </c>
      <c r="O79" s="52">
        <v>1.6163000000000001</v>
      </c>
      <c r="P79" s="51">
        <v>1517.98</v>
      </c>
      <c r="Q79" s="49">
        <v>15.44</v>
      </c>
    </row>
    <row r="80" spans="1:17">
      <c r="A80" s="55">
        <v>40725</v>
      </c>
      <c r="B80" s="51">
        <v>306.27999999999997</v>
      </c>
      <c r="C80" s="51">
        <v>1212.48723</v>
      </c>
      <c r="D80" s="51">
        <v>161.52000000000001</v>
      </c>
      <c r="E80" s="51">
        <v>1343.81</v>
      </c>
      <c r="F80" s="51">
        <v>140.94</v>
      </c>
      <c r="G80" s="51">
        <v>111.77</v>
      </c>
      <c r="H80" s="52">
        <v>101.78230000000001</v>
      </c>
      <c r="I80" s="51">
        <v>1895.61581</v>
      </c>
      <c r="J80" s="54">
        <v>91.27467</v>
      </c>
      <c r="K80" s="53">
        <v>27.18</v>
      </c>
      <c r="L80" s="53">
        <v>61.77</v>
      </c>
      <c r="M80" s="51">
        <v>80.39</v>
      </c>
      <c r="N80" s="52">
        <v>1.419</v>
      </c>
      <c r="O80" s="52">
        <v>1.5961000000000001</v>
      </c>
      <c r="P80" s="51">
        <v>1486.17</v>
      </c>
      <c r="Q80" s="49">
        <v>14.9</v>
      </c>
    </row>
    <row r="81" spans="1:17">
      <c r="A81" s="55">
        <v>40732</v>
      </c>
      <c r="B81" s="51">
        <v>307.60000000000002</v>
      </c>
      <c r="C81" s="51">
        <v>1213.4353699999999</v>
      </c>
      <c r="D81" s="51">
        <v>164.22</v>
      </c>
      <c r="E81" s="51">
        <v>1343.13</v>
      </c>
      <c r="F81" s="51">
        <v>141.19</v>
      </c>
      <c r="G81" s="51">
        <v>118.33</v>
      </c>
      <c r="H81" s="52">
        <v>101.8404</v>
      </c>
      <c r="I81" s="51">
        <v>1942.94641</v>
      </c>
      <c r="J81" s="54">
        <v>92.185169999999999</v>
      </c>
      <c r="K81" s="53">
        <v>27.18</v>
      </c>
      <c r="L81" s="53">
        <v>61.66</v>
      </c>
      <c r="M81" s="51">
        <v>80.78</v>
      </c>
      <c r="N81" s="52">
        <v>1.454</v>
      </c>
      <c r="O81" s="52">
        <v>1.6062000000000001</v>
      </c>
      <c r="P81" s="51">
        <v>1544.77</v>
      </c>
      <c r="Q81" s="49">
        <v>13.16</v>
      </c>
    </row>
    <row r="82" spans="1:17">
      <c r="A82" s="55">
        <v>40739</v>
      </c>
      <c r="B82" s="51">
        <v>304.76</v>
      </c>
      <c r="C82" s="51">
        <v>1219.6059600000001</v>
      </c>
      <c r="D82" s="51">
        <v>160.05000000000001</v>
      </c>
      <c r="E82" s="51">
        <v>1313.17</v>
      </c>
      <c r="F82" s="51">
        <v>138.02000000000001</v>
      </c>
      <c r="G82" s="51">
        <v>117.26</v>
      </c>
      <c r="H82" s="52">
        <v>101.96169999999999</v>
      </c>
      <c r="I82" s="51">
        <v>1887.1531500000001</v>
      </c>
      <c r="J82" s="54">
        <v>92.970709999999997</v>
      </c>
      <c r="K82" s="53">
        <v>27.09</v>
      </c>
      <c r="L82" s="53">
        <v>61.18</v>
      </c>
      <c r="M82" s="51">
        <v>80.5</v>
      </c>
      <c r="N82" s="52">
        <v>1.4215</v>
      </c>
      <c r="O82" s="52">
        <v>1.6031</v>
      </c>
      <c r="P82" s="51">
        <v>1590.35</v>
      </c>
      <c r="Q82" s="49">
        <v>13.98</v>
      </c>
    </row>
    <row r="83" spans="1:17">
      <c r="A83" s="55">
        <v>40746</v>
      </c>
      <c r="B83" s="51">
        <v>305.88</v>
      </c>
      <c r="C83" s="51">
        <v>1230.0170700000001</v>
      </c>
      <c r="D83" s="51">
        <v>163.88</v>
      </c>
      <c r="E83" s="51">
        <v>1348.69</v>
      </c>
      <c r="F83" s="51">
        <v>141.52000000000001</v>
      </c>
      <c r="G83" s="51">
        <v>118.67</v>
      </c>
      <c r="H83" s="52">
        <v>102.0805</v>
      </c>
      <c r="I83" s="51">
        <v>1930.97658</v>
      </c>
      <c r="J83" s="54">
        <v>93.422190000000001</v>
      </c>
      <c r="K83" s="53">
        <v>27.17</v>
      </c>
      <c r="L83" s="53">
        <v>62.03</v>
      </c>
      <c r="M83" s="51">
        <v>79.06</v>
      </c>
      <c r="N83" s="52">
        <v>1.4111</v>
      </c>
      <c r="O83" s="52">
        <v>1.6113999999999999</v>
      </c>
      <c r="P83" s="51">
        <v>1605.37</v>
      </c>
      <c r="Q83" s="49">
        <v>13.35</v>
      </c>
    </row>
    <row r="84" spans="1:17">
      <c r="A84" s="55">
        <v>40753</v>
      </c>
      <c r="B84" s="51">
        <v>301.36</v>
      </c>
      <c r="C84" s="51">
        <v>1215.24891</v>
      </c>
      <c r="D84" s="51">
        <v>160.44999999999999</v>
      </c>
      <c r="E84" s="51">
        <v>1306.05</v>
      </c>
      <c r="F84" s="51">
        <v>135.99</v>
      </c>
      <c r="G84" s="51">
        <v>116.74</v>
      </c>
      <c r="H84" s="52">
        <v>102.3494</v>
      </c>
      <c r="I84" s="51">
        <v>1914.6093900000001</v>
      </c>
      <c r="J84" s="54">
        <v>94.083770000000001</v>
      </c>
      <c r="K84" s="53">
        <v>27.52</v>
      </c>
      <c r="L84" s="53">
        <v>62.77</v>
      </c>
      <c r="M84" s="51">
        <v>78.25</v>
      </c>
      <c r="N84" s="52">
        <v>1.4396</v>
      </c>
      <c r="O84" s="52">
        <v>1.6329</v>
      </c>
      <c r="P84" s="51">
        <v>1631.92</v>
      </c>
      <c r="Q84" s="49">
        <v>7.9</v>
      </c>
    </row>
    <row r="85" spans="1:17">
      <c r="A85" s="55">
        <v>40760</v>
      </c>
      <c r="B85" s="51">
        <v>282.61</v>
      </c>
      <c r="C85" s="51">
        <v>1152.3042399999999</v>
      </c>
      <c r="D85" s="51">
        <v>145.57</v>
      </c>
      <c r="E85" s="51">
        <v>1194.05</v>
      </c>
      <c r="F85" s="51">
        <v>124.16</v>
      </c>
      <c r="G85" s="51">
        <v>109.37</v>
      </c>
      <c r="H85" s="52">
        <v>102.8712</v>
      </c>
      <c r="I85" s="51">
        <v>1748.8290400000001</v>
      </c>
      <c r="J85" s="54">
        <v>94.278199999999998</v>
      </c>
      <c r="K85" s="53">
        <v>27.61</v>
      </c>
      <c r="L85" s="53">
        <v>61.49</v>
      </c>
      <c r="M85" s="51">
        <v>77.41</v>
      </c>
      <c r="N85" s="52">
        <v>1.4357</v>
      </c>
      <c r="O85" s="52">
        <v>1.6393</v>
      </c>
      <c r="P85" s="51">
        <v>1662.22</v>
      </c>
      <c r="Q85" s="49">
        <v>10.8</v>
      </c>
    </row>
    <row r="86" spans="1:17">
      <c r="A86" s="55">
        <v>40767</v>
      </c>
      <c r="B86" s="51">
        <v>274.89999999999998</v>
      </c>
      <c r="C86" s="51">
        <v>1138.95381</v>
      </c>
      <c r="D86" s="51">
        <v>143.76</v>
      </c>
      <c r="E86" s="51">
        <v>1180.82</v>
      </c>
      <c r="F86" s="51">
        <v>122.31</v>
      </c>
      <c r="G86" s="51">
        <v>108.03</v>
      </c>
      <c r="H86" s="52">
        <v>103.58410000000001</v>
      </c>
      <c r="I86" s="51">
        <v>1703.52639</v>
      </c>
      <c r="J86" s="54">
        <v>95.844200000000001</v>
      </c>
      <c r="K86" s="53">
        <v>27.2</v>
      </c>
      <c r="L86" s="53">
        <v>61.82</v>
      </c>
      <c r="M86" s="51">
        <v>78.11</v>
      </c>
      <c r="N86" s="52">
        <v>1.4384999999999999</v>
      </c>
      <c r="O86" s="52">
        <v>1.6467000000000001</v>
      </c>
      <c r="P86" s="51">
        <v>1739.6</v>
      </c>
      <c r="Q86" s="49">
        <v>11.31</v>
      </c>
    </row>
    <row r="87" spans="1:17">
      <c r="A87" s="55">
        <v>40774</v>
      </c>
      <c r="B87" s="51">
        <v>269.2</v>
      </c>
      <c r="C87" s="51">
        <v>1126.13454</v>
      </c>
      <c r="D87" s="51">
        <v>140.63999999999999</v>
      </c>
      <c r="E87" s="51">
        <v>1131.69</v>
      </c>
      <c r="F87" s="51">
        <v>117.1</v>
      </c>
      <c r="G87" s="51">
        <v>108.62</v>
      </c>
      <c r="H87" s="52">
        <v>104.1437</v>
      </c>
      <c r="I87" s="51">
        <v>1683.2112199999999</v>
      </c>
      <c r="J87" s="54">
        <v>94.620279999999994</v>
      </c>
      <c r="K87" s="53">
        <v>27.72</v>
      </c>
      <c r="L87" s="53">
        <v>62.72</v>
      </c>
      <c r="M87" s="51">
        <v>76.87</v>
      </c>
      <c r="N87" s="52">
        <v>1.4258999999999999</v>
      </c>
      <c r="O87" s="52">
        <v>1.6285000000000001</v>
      </c>
      <c r="P87" s="51">
        <v>1851.79</v>
      </c>
      <c r="Q87" s="49">
        <v>9.07</v>
      </c>
    </row>
    <row r="88" spans="1:17">
      <c r="A88" s="55">
        <v>40781</v>
      </c>
      <c r="B88" s="51">
        <v>271.66000000000003</v>
      </c>
      <c r="C88" s="51">
        <v>1134.1276499999999</v>
      </c>
      <c r="D88" s="51">
        <v>143.84</v>
      </c>
      <c r="E88" s="51">
        <v>1163.02</v>
      </c>
      <c r="F88" s="51">
        <v>120.79</v>
      </c>
      <c r="G88" s="51">
        <v>111.36</v>
      </c>
      <c r="H88" s="52">
        <v>103.8259</v>
      </c>
      <c r="I88" s="51">
        <v>1694.0272500000001</v>
      </c>
      <c r="J88" s="54">
        <v>95.005409999999998</v>
      </c>
      <c r="K88" s="53">
        <v>27.64</v>
      </c>
      <c r="L88" s="53">
        <v>62.39</v>
      </c>
      <c r="M88" s="51">
        <v>76.77</v>
      </c>
      <c r="N88" s="52">
        <v>1.4374</v>
      </c>
      <c r="O88" s="52">
        <v>1.6475</v>
      </c>
      <c r="P88" s="51">
        <v>1791.69</v>
      </c>
      <c r="Q88" s="49">
        <v>8.18</v>
      </c>
    </row>
    <row r="89" spans="1:17">
      <c r="A89" s="55">
        <v>40788</v>
      </c>
      <c r="B89" s="51">
        <v>277.33999999999997</v>
      </c>
      <c r="C89" s="51">
        <v>1133.2593999999999</v>
      </c>
      <c r="D89" s="51">
        <v>146.72999999999999</v>
      </c>
      <c r="E89" s="51">
        <v>1175.26</v>
      </c>
      <c r="F89" s="51">
        <v>121.85</v>
      </c>
      <c r="G89" s="51">
        <v>112.33</v>
      </c>
      <c r="H89" s="52">
        <v>103.90430000000001</v>
      </c>
      <c r="I89" s="51">
        <v>1758.83422</v>
      </c>
      <c r="J89" s="54">
        <v>95.575230000000005</v>
      </c>
      <c r="K89" s="53">
        <v>27.88</v>
      </c>
      <c r="L89" s="53">
        <v>61.74</v>
      </c>
      <c r="M89" s="51">
        <v>76.709999999999994</v>
      </c>
      <c r="N89" s="52">
        <v>1.4495</v>
      </c>
      <c r="O89" s="52">
        <v>1.6325000000000001</v>
      </c>
      <c r="P89" s="51">
        <v>1879.09</v>
      </c>
      <c r="Q89" s="49">
        <v>5.86</v>
      </c>
    </row>
    <row r="90" spans="1:17">
      <c r="A90" s="55">
        <v>40795</v>
      </c>
      <c r="B90" s="51">
        <v>271</v>
      </c>
      <c r="C90" s="51">
        <v>1116.7785100000001</v>
      </c>
      <c r="D90" s="51">
        <v>143.41999999999999</v>
      </c>
      <c r="E90" s="51">
        <v>1134.68</v>
      </c>
      <c r="F90" s="51">
        <v>117.77</v>
      </c>
      <c r="G90" s="51">
        <v>112.77</v>
      </c>
      <c r="H90" s="52">
        <v>104.2196</v>
      </c>
      <c r="I90" s="51">
        <v>1703.3922600000001</v>
      </c>
      <c r="J90" s="54">
        <v>94.266750000000002</v>
      </c>
      <c r="K90" s="53">
        <v>27.87</v>
      </c>
      <c r="L90" s="53">
        <v>60.429900000000004</v>
      </c>
      <c r="M90" s="51">
        <v>76.819999999999993</v>
      </c>
      <c r="N90" s="52">
        <v>1.4165000000000001</v>
      </c>
      <c r="O90" s="52">
        <v>1.6153999999999999</v>
      </c>
      <c r="P90" s="51">
        <v>1858.8</v>
      </c>
      <c r="Q90" s="49">
        <v>5.2</v>
      </c>
    </row>
    <row r="91" spans="1:17">
      <c r="A91" s="55">
        <v>40802</v>
      </c>
      <c r="B91" s="51">
        <v>268.16000000000003</v>
      </c>
      <c r="C91" s="51">
        <v>1133.4247700000001</v>
      </c>
      <c r="D91" s="51">
        <v>144.47</v>
      </c>
      <c r="E91" s="51">
        <v>1176.03</v>
      </c>
      <c r="F91" s="51">
        <v>116.87</v>
      </c>
      <c r="G91" s="51">
        <v>112.22</v>
      </c>
      <c r="H91" s="52">
        <v>104.0184</v>
      </c>
      <c r="I91" s="51">
        <v>1692.57726</v>
      </c>
      <c r="J91" s="54">
        <v>92.84666</v>
      </c>
      <c r="K91" s="53">
        <v>27.48</v>
      </c>
      <c r="L91" s="53">
        <v>59.3</v>
      </c>
      <c r="M91" s="51">
        <v>77.53</v>
      </c>
      <c r="N91" s="52">
        <v>1.3567</v>
      </c>
      <c r="O91" s="52">
        <v>1.583</v>
      </c>
      <c r="P91" s="51">
        <v>1797.7</v>
      </c>
      <c r="Q91" s="49">
        <v>5.33</v>
      </c>
    </row>
    <row r="92" spans="1:17">
      <c r="A92" s="55">
        <v>40809</v>
      </c>
      <c r="B92" s="51">
        <v>248.44</v>
      </c>
      <c r="C92" s="51">
        <v>1064.1768099999999</v>
      </c>
      <c r="D92" s="51">
        <v>133.58000000000001</v>
      </c>
      <c r="E92" s="51">
        <v>1094.92</v>
      </c>
      <c r="F92" s="51">
        <v>108.36</v>
      </c>
      <c r="G92" s="51">
        <v>103.97</v>
      </c>
      <c r="H92" s="52">
        <v>104.39230000000001</v>
      </c>
      <c r="I92" s="51">
        <v>1542.20201</v>
      </c>
      <c r="J92" s="54">
        <v>88.943349999999995</v>
      </c>
      <c r="K92" s="53">
        <v>26.51</v>
      </c>
      <c r="L92" s="53">
        <v>57.15</v>
      </c>
      <c r="M92" s="51">
        <v>76.95</v>
      </c>
      <c r="N92" s="52">
        <v>1.367</v>
      </c>
      <c r="O92" s="52">
        <v>1.5727</v>
      </c>
      <c r="P92" s="51">
        <v>1692.52</v>
      </c>
      <c r="Q92" s="49">
        <v>5.03</v>
      </c>
    </row>
    <row r="93" spans="1:17">
      <c r="A93" s="55">
        <v>40816</v>
      </c>
      <c r="B93" s="51">
        <v>248.33</v>
      </c>
      <c r="C93" s="51">
        <v>1033.78439</v>
      </c>
      <c r="D93" s="51">
        <v>132.71</v>
      </c>
      <c r="E93" s="51">
        <v>1104.06</v>
      </c>
      <c r="F93" s="51">
        <v>109.24</v>
      </c>
      <c r="G93" s="51">
        <v>102.76</v>
      </c>
      <c r="H93" s="52">
        <v>104.1863</v>
      </c>
      <c r="I93" s="51">
        <v>1552.53226</v>
      </c>
      <c r="J93" s="54">
        <v>87.901910000000001</v>
      </c>
      <c r="K93" s="53">
        <v>26.15</v>
      </c>
      <c r="L93" s="53">
        <v>57.21</v>
      </c>
      <c r="M93" s="51">
        <v>76.5</v>
      </c>
      <c r="N93" s="52">
        <v>1.3507</v>
      </c>
      <c r="O93" s="52">
        <v>1.5468999999999999</v>
      </c>
      <c r="P93" s="51">
        <v>1623.4</v>
      </c>
      <c r="Q93" s="49">
        <v>4.0999999999999996</v>
      </c>
    </row>
    <row r="94" spans="1:17">
      <c r="A94" s="55">
        <v>40823</v>
      </c>
      <c r="B94" s="51">
        <v>247.82</v>
      </c>
      <c r="C94" s="51">
        <v>1042.8954000000001</v>
      </c>
      <c r="D94" s="51">
        <v>133.16</v>
      </c>
      <c r="E94" s="51">
        <v>1126.1500000000001</v>
      </c>
      <c r="F94" s="51">
        <v>110.97</v>
      </c>
      <c r="G94" s="51">
        <v>105.88</v>
      </c>
      <c r="H94" s="52">
        <v>104.00960000000001</v>
      </c>
      <c r="I94" s="51">
        <v>1556.84402</v>
      </c>
      <c r="J94" s="54">
        <v>88.329350000000005</v>
      </c>
      <c r="K94" s="53">
        <v>26.34</v>
      </c>
      <c r="L94" s="53">
        <v>57.45</v>
      </c>
      <c r="M94" s="51">
        <v>77.14</v>
      </c>
      <c r="N94" s="52">
        <v>1.3335999999999999</v>
      </c>
      <c r="O94" s="52">
        <v>1.5571999999999999</v>
      </c>
      <c r="P94" s="51">
        <v>1655.46</v>
      </c>
      <c r="Q94" s="49">
        <v>3.56</v>
      </c>
    </row>
    <row r="95" spans="1:17">
      <c r="A95" s="55">
        <v>40830</v>
      </c>
      <c r="B95" s="51">
        <v>258.48</v>
      </c>
      <c r="C95" s="51">
        <v>1077.8839399999999</v>
      </c>
      <c r="D95" s="51">
        <v>140.36000000000001</v>
      </c>
      <c r="E95" s="51">
        <v>1186.4000000000001</v>
      </c>
      <c r="F95" s="51">
        <v>117.3</v>
      </c>
      <c r="G95" s="51">
        <v>114.68</v>
      </c>
      <c r="H95" s="52">
        <v>103.3276</v>
      </c>
      <c r="I95" s="51">
        <v>1626.81763</v>
      </c>
      <c r="J95" s="54">
        <v>90.623469999999998</v>
      </c>
      <c r="K95" s="53">
        <v>26.88</v>
      </c>
      <c r="L95" s="53">
        <v>58.15</v>
      </c>
      <c r="M95" s="51">
        <v>76.760000000000005</v>
      </c>
      <c r="N95" s="52">
        <v>1.3394999999999999</v>
      </c>
      <c r="O95" s="52">
        <v>1.5558000000000001</v>
      </c>
      <c r="P95" s="51">
        <v>1681.5</v>
      </c>
      <c r="Q95" s="49">
        <v>3.17</v>
      </c>
    </row>
    <row r="96" spans="1:17">
      <c r="A96" s="55">
        <v>40837</v>
      </c>
      <c r="B96" s="51">
        <v>250.69</v>
      </c>
      <c r="C96" s="51">
        <v>1083.44669</v>
      </c>
      <c r="D96" s="51">
        <v>141.46</v>
      </c>
      <c r="E96" s="51">
        <v>1194.33</v>
      </c>
      <c r="F96" s="51">
        <v>117.78</v>
      </c>
      <c r="G96" s="51">
        <v>109.56</v>
      </c>
      <c r="H96" s="52">
        <v>103.2328</v>
      </c>
      <c r="I96" s="51">
        <v>1635.7990400000001</v>
      </c>
      <c r="J96" s="54">
        <v>90.061300000000003</v>
      </c>
      <c r="K96" s="53">
        <v>26.93</v>
      </c>
      <c r="L96" s="53">
        <v>58.17</v>
      </c>
      <c r="M96" s="51">
        <v>77.099999999999994</v>
      </c>
      <c r="N96" s="52">
        <v>1.3883000000000001</v>
      </c>
      <c r="O96" s="52">
        <v>1.5819000000000001</v>
      </c>
      <c r="P96" s="51">
        <v>1645.94</v>
      </c>
      <c r="Q96" s="49">
        <v>3.27</v>
      </c>
    </row>
    <row r="97" spans="1:17">
      <c r="A97" s="55">
        <v>40844</v>
      </c>
      <c r="B97" s="51">
        <v>269.52999999999997</v>
      </c>
      <c r="C97" s="51">
        <v>1104.0084899999999</v>
      </c>
      <c r="D97" s="51">
        <v>151.22999999999999</v>
      </c>
      <c r="E97" s="51">
        <v>1254.2</v>
      </c>
      <c r="F97" s="51">
        <v>123.8</v>
      </c>
      <c r="G97" s="51">
        <v>109.91</v>
      </c>
      <c r="H97" s="52">
        <v>103.0787</v>
      </c>
      <c r="I97" s="51">
        <v>1757.9748500000001</v>
      </c>
      <c r="J97" s="54">
        <v>91.917190000000005</v>
      </c>
      <c r="K97" s="53">
        <v>27.45</v>
      </c>
      <c r="L97" s="53">
        <v>59.86</v>
      </c>
      <c r="M97" s="51">
        <v>76.16</v>
      </c>
      <c r="N97" s="52">
        <v>1.3864000000000001</v>
      </c>
      <c r="O97" s="52">
        <v>1.5945</v>
      </c>
      <c r="P97" s="51">
        <v>1744.61</v>
      </c>
      <c r="Q97" s="49">
        <v>2.96</v>
      </c>
    </row>
    <row r="98" spans="1:17">
      <c r="A98" s="55">
        <v>40851</v>
      </c>
      <c r="B98" s="51">
        <v>267.27999999999997</v>
      </c>
      <c r="C98" s="51">
        <v>1074.72974</v>
      </c>
      <c r="D98" s="51">
        <v>146.19999999999999</v>
      </c>
      <c r="E98" s="51">
        <v>1203.07</v>
      </c>
      <c r="F98" s="51">
        <v>119.09</v>
      </c>
      <c r="G98" s="51">
        <v>111.97</v>
      </c>
      <c r="H98" s="52">
        <v>103.5504</v>
      </c>
      <c r="I98" s="51">
        <v>1712.20084</v>
      </c>
      <c r="J98" s="54">
        <v>90.811920000000001</v>
      </c>
      <c r="K98" s="53">
        <v>27.69</v>
      </c>
      <c r="L98" s="53">
        <v>58.27</v>
      </c>
      <c r="M98" s="51">
        <v>75.73</v>
      </c>
      <c r="N98" s="52">
        <v>1.4148000000000001</v>
      </c>
      <c r="O98" s="52">
        <v>1.6124000000000001</v>
      </c>
      <c r="P98" s="51">
        <v>1752.62</v>
      </c>
      <c r="Q98" s="49">
        <v>3</v>
      </c>
    </row>
    <row r="99" spans="1:17">
      <c r="A99" s="55">
        <v>40858</v>
      </c>
      <c r="B99" s="51">
        <v>265.58</v>
      </c>
      <c r="C99" s="51">
        <v>1081.3696600000001</v>
      </c>
      <c r="D99" s="51">
        <v>144.46</v>
      </c>
      <c r="E99" s="51">
        <v>1205.46</v>
      </c>
      <c r="F99" s="51">
        <v>118.85</v>
      </c>
      <c r="G99" s="51">
        <v>114.16</v>
      </c>
      <c r="H99" s="52">
        <v>103.392</v>
      </c>
      <c r="I99" s="51">
        <v>1668.5275099999999</v>
      </c>
      <c r="J99" s="54">
        <v>89.719530000000006</v>
      </c>
      <c r="K99" s="53">
        <v>27.74</v>
      </c>
      <c r="L99" s="53">
        <v>58.680999999999997</v>
      </c>
      <c r="M99" s="51">
        <v>78.17</v>
      </c>
      <c r="N99" s="52">
        <v>1.3835999999999999</v>
      </c>
      <c r="O99" s="52">
        <v>1.6069</v>
      </c>
      <c r="P99" s="51">
        <v>1776.66</v>
      </c>
      <c r="Q99" s="49">
        <v>2.2000000000000002</v>
      </c>
    </row>
    <row r="100" spans="1:17">
      <c r="A100" s="55">
        <v>40865</v>
      </c>
      <c r="B100" s="51">
        <v>257.52999999999997</v>
      </c>
      <c r="C100" s="51">
        <v>1061.11546</v>
      </c>
      <c r="D100" s="51">
        <v>138.28</v>
      </c>
      <c r="E100" s="51">
        <v>1157.5</v>
      </c>
      <c r="F100" s="51">
        <v>114.13</v>
      </c>
      <c r="G100" s="51">
        <v>107.56</v>
      </c>
      <c r="H100" s="52">
        <v>103.239</v>
      </c>
      <c r="I100" s="51">
        <v>1604.66059</v>
      </c>
      <c r="J100" s="54">
        <v>88.497500000000002</v>
      </c>
      <c r="K100" s="53">
        <v>27.22</v>
      </c>
      <c r="L100" s="53">
        <v>57.23</v>
      </c>
      <c r="M100" s="51">
        <v>77.19</v>
      </c>
      <c r="N100" s="52">
        <v>1.3806</v>
      </c>
      <c r="O100" s="52">
        <v>1.6082000000000001</v>
      </c>
      <c r="P100" s="51">
        <v>1722.57</v>
      </c>
      <c r="Q100" s="49">
        <v>2.48</v>
      </c>
    </row>
    <row r="101" spans="1:17">
      <c r="A101" s="55">
        <v>40872</v>
      </c>
      <c r="B101" s="51">
        <v>250.02</v>
      </c>
      <c r="C101" s="51">
        <v>1030.47237</v>
      </c>
      <c r="D101" s="51">
        <v>131.85</v>
      </c>
      <c r="E101" s="51">
        <v>1097.81</v>
      </c>
      <c r="F101" s="51">
        <v>108.22</v>
      </c>
      <c r="G101" s="51">
        <v>106.4</v>
      </c>
      <c r="H101" s="52">
        <v>102.6841</v>
      </c>
      <c r="I101" s="51">
        <v>1520.4118100000001</v>
      </c>
      <c r="J101" s="54">
        <v>87.177459999999996</v>
      </c>
      <c r="K101" s="53">
        <v>26.71</v>
      </c>
      <c r="L101" s="53">
        <v>55.71</v>
      </c>
      <c r="M101" s="51">
        <v>76.86</v>
      </c>
      <c r="N101" s="52">
        <v>1.3506</v>
      </c>
      <c r="O101" s="52">
        <v>1.5789</v>
      </c>
      <c r="P101" s="51">
        <v>1684.51</v>
      </c>
      <c r="Q101" s="49">
        <v>2.83</v>
      </c>
    </row>
    <row r="102" spans="1:17">
      <c r="A102" s="55">
        <v>40879</v>
      </c>
      <c r="B102" s="51">
        <v>258.33999999999997</v>
      </c>
      <c r="C102" s="51">
        <v>1065.09259</v>
      </c>
      <c r="D102" s="51">
        <v>140.74</v>
      </c>
      <c r="E102" s="51">
        <v>1187.6400000000001</v>
      </c>
      <c r="F102" s="51">
        <v>117.05</v>
      </c>
      <c r="G102" s="51">
        <v>109.94</v>
      </c>
      <c r="H102" s="52">
        <v>103.07850000000001</v>
      </c>
      <c r="I102" s="51">
        <v>1629.5432599999999</v>
      </c>
      <c r="J102" s="54">
        <v>88.647930000000002</v>
      </c>
      <c r="K102" s="53">
        <v>27.23</v>
      </c>
      <c r="L102" s="53">
        <v>57.45</v>
      </c>
      <c r="M102" s="51">
        <v>77.56</v>
      </c>
      <c r="N102" s="52">
        <v>1.3317000000000001</v>
      </c>
      <c r="O102" s="52">
        <v>1.5478000000000001</v>
      </c>
      <c r="P102" s="51">
        <v>1750.62</v>
      </c>
      <c r="Q102" s="49">
        <v>3.25</v>
      </c>
    </row>
    <row r="103" spans="1:17">
      <c r="A103" s="55">
        <v>40886</v>
      </c>
      <c r="B103" s="51">
        <v>252.86</v>
      </c>
      <c r="C103" s="51">
        <v>1065.37006</v>
      </c>
      <c r="D103" s="51">
        <v>139.30000000000001</v>
      </c>
      <c r="E103" s="51">
        <v>1187.29</v>
      </c>
      <c r="F103" s="51">
        <v>116.9</v>
      </c>
      <c r="G103" s="51">
        <v>108.62</v>
      </c>
      <c r="H103" s="52">
        <v>103.3399</v>
      </c>
      <c r="I103" s="51">
        <v>1612.9869100000001</v>
      </c>
      <c r="J103" s="54">
        <v>88.293949999999995</v>
      </c>
      <c r="K103" s="53">
        <v>27.22</v>
      </c>
      <c r="L103" s="53">
        <v>57.47</v>
      </c>
      <c r="M103" s="51">
        <v>78</v>
      </c>
      <c r="N103" s="52">
        <v>1.3434999999999999</v>
      </c>
      <c r="O103" s="52">
        <v>1.5630999999999999</v>
      </c>
      <c r="P103" s="51">
        <v>1712.56</v>
      </c>
      <c r="Q103" s="49">
        <v>3.19</v>
      </c>
    </row>
    <row r="104" spans="1:17">
      <c r="A104" s="55">
        <v>40893</v>
      </c>
      <c r="B104" s="51">
        <v>247.01</v>
      </c>
      <c r="C104" s="51">
        <v>1040.3764200000001</v>
      </c>
      <c r="D104" s="51">
        <v>136.81</v>
      </c>
      <c r="E104" s="51">
        <v>1146.48</v>
      </c>
      <c r="F104" s="51">
        <v>112.86</v>
      </c>
      <c r="G104" s="51">
        <v>103.35</v>
      </c>
      <c r="H104" s="52">
        <v>103.94540000000001</v>
      </c>
      <c r="I104" s="51">
        <v>1594.02044</v>
      </c>
      <c r="J104" s="54">
        <v>87.709479999999999</v>
      </c>
      <c r="K104" s="53">
        <v>27.11</v>
      </c>
      <c r="L104" s="53">
        <v>57.04</v>
      </c>
      <c r="M104" s="51">
        <v>77.680000000000007</v>
      </c>
      <c r="N104" s="52">
        <v>1.3381000000000001</v>
      </c>
      <c r="O104" s="52">
        <v>1.5651999999999999</v>
      </c>
      <c r="P104" s="51">
        <v>1597.36</v>
      </c>
      <c r="Q104" s="49">
        <v>4.22</v>
      </c>
    </row>
    <row r="105" spans="1:17">
      <c r="A105" s="55">
        <v>40900</v>
      </c>
      <c r="B105" s="51">
        <v>246.51</v>
      </c>
      <c r="C105" s="51">
        <v>1061.45732</v>
      </c>
      <c r="D105" s="51">
        <v>140.79</v>
      </c>
      <c r="E105" s="51">
        <v>1182.24</v>
      </c>
      <c r="F105" s="51">
        <v>116.24</v>
      </c>
      <c r="G105" s="51">
        <v>107.96</v>
      </c>
      <c r="H105" s="52">
        <v>103.7167</v>
      </c>
      <c r="I105" s="51">
        <v>1633.92752</v>
      </c>
      <c r="J105" s="54">
        <v>88.214119999999994</v>
      </c>
      <c r="K105" s="53">
        <v>27.25</v>
      </c>
      <c r="L105" s="53">
        <v>57.4</v>
      </c>
      <c r="M105" s="51">
        <v>77.760000000000005</v>
      </c>
      <c r="N105" s="52">
        <v>1.3042</v>
      </c>
      <c r="O105" s="52">
        <v>1.5542</v>
      </c>
      <c r="P105" s="51">
        <v>1610.38</v>
      </c>
      <c r="Q105" s="49">
        <v>5.27</v>
      </c>
    </row>
    <row r="106" spans="1:17">
      <c r="A106" s="55">
        <v>40907</v>
      </c>
      <c r="B106" s="51">
        <v>245.93</v>
      </c>
      <c r="C106" s="51">
        <v>1061.92236</v>
      </c>
      <c r="D106" s="51">
        <v>140.07</v>
      </c>
      <c r="E106" s="51">
        <v>1182.5899999999999</v>
      </c>
      <c r="F106" s="51">
        <v>116.15</v>
      </c>
      <c r="G106" s="51">
        <v>107.38</v>
      </c>
      <c r="H106" s="52">
        <v>104.0009</v>
      </c>
      <c r="I106" s="51">
        <v>1633.7216800000001</v>
      </c>
      <c r="J106" s="54">
        <v>88.228719999999996</v>
      </c>
      <c r="K106" s="53">
        <v>27.36</v>
      </c>
      <c r="L106" s="53">
        <v>56.75</v>
      </c>
      <c r="M106" s="51">
        <v>78.05</v>
      </c>
      <c r="N106" s="52">
        <v>1.3044</v>
      </c>
      <c r="O106" s="52">
        <v>1.5595000000000001</v>
      </c>
      <c r="P106" s="51">
        <v>1534.25</v>
      </c>
      <c r="Q106" s="49">
        <v>7.11</v>
      </c>
    </row>
    <row r="107" spans="1:17">
      <c r="A107" s="55">
        <v>40914</v>
      </c>
      <c r="B107" s="51">
        <v>246.05</v>
      </c>
      <c r="C107" s="51">
        <v>1060.8303699999999</v>
      </c>
      <c r="D107" s="51">
        <v>140.19</v>
      </c>
      <c r="E107" s="51">
        <v>1191.67</v>
      </c>
      <c r="F107" s="51">
        <v>117.11</v>
      </c>
      <c r="G107" s="51">
        <v>113.06</v>
      </c>
      <c r="H107" s="52">
        <v>103.6283</v>
      </c>
      <c r="I107" s="51">
        <v>1632.4412299999999</v>
      </c>
      <c r="J107" s="54">
        <v>89.08578</v>
      </c>
      <c r="K107" s="53">
        <v>27.12</v>
      </c>
      <c r="L107" s="53">
        <v>56.51</v>
      </c>
      <c r="M107" s="51">
        <v>76.930000000000007</v>
      </c>
      <c r="N107" s="52">
        <v>1.2937000000000001</v>
      </c>
      <c r="O107" s="52">
        <v>1.55</v>
      </c>
      <c r="P107" s="51">
        <v>1619.9</v>
      </c>
      <c r="Q107" s="49">
        <v>7</v>
      </c>
    </row>
    <row r="108" spans="1:17">
      <c r="A108" s="55">
        <v>40921</v>
      </c>
      <c r="B108" s="51">
        <v>247.98</v>
      </c>
      <c r="C108" s="51">
        <v>1069.8090999999999</v>
      </c>
      <c r="D108" s="51">
        <v>143.21</v>
      </c>
      <c r="E108" s="51">
        <v>1201.06</v>
      </c>
      <c r="F108" s="51">
        <v>118.3</v>
      </c>
      <c r="G108" s="51">
        <v>110.44</v>
      </c>
      <c r="H108" s="52">
        <v>104.1268</v>
      </c>
      <c r="I108" s="51">
        <v>1653.1191799999999</v>
      </c>
      <c r="J108" s="54">
        <v>89.453429999999997</v>
      </c>
      <c r="K108" s="53">
        <v>26.78</v>
      </c>
      <c r="L108" s="53">
        <v>56.95</v>
      </c>
      <c r="M108" s="51">
        <v>76.89</v>
      </c>
      <c r="N108" s="52">
        <v>1.2690999999999999</v>
      </c>
      <c r="O108" s="52">
        <v>1.5417000000000001</v>
      </c>
      <c r="P108" s="51">
        <v>1638.9</v>
      </c>
      <c r="Q108" s="49">
        <v>6.31</v>
      </c>
    </row>
    <row r="109" spans="1:17">
      <c r="A109" s="55">
        <v>40928</v>
      </c>
      <c r="B109" s="51">
        <v>254.11</v>
      </c>
      <c r="C109" s="51">
        <v>1081.20523</v>
      </c>
      <c r="D109" s="51">
        <v>148.87</v>
      </c>
      <c r="E109" s="51">
        <v>1235.6400000000001</v>
      </c>
      <c r="F109" s="51">
        <v>121.91</v>
      </c>
      <c r="G109" s="51">
        <v>109.86</v>
      </c>
      <c r="H109" s="52">
        <v>103.7786</v>
      </c>
      <c r="I109" s="51">
        <v>1728.3500200000001</v>
      </c>
      <c r="J109" s="54">
        <v>90.973100000000002</v>
      </c>
      <c r="K109" s="53">
        <v>27.07</v>
      </c>
      <c r="L109" s="53">
        <v>57.91</v>
      </c>
      <c r="M109" s="51">
        <v>77.11</v>
      </c>
      <c r="N109" s="52">
        <v>1.2637</v>
      </c>
      <c r="O109" s="52">
        <v>1.528</v>
      </c>
      <c r="P109" s="51">
        <v>1656.46</v>
      </c>
      <c r="Q109" s="49">
        <v>5.38</v>
      </c>
    </row>
    <row r="110" spans="1:17">
      <c r="A110" s="55">
        <v>40935</v>
      </c>
      <c r="B110" s="51">
        <v>257.19</v>
      </c>
      <c r="C110" s="51">
        <v>1099.0572099999999</v>
      </c>
      <c r="D110" s="51">
        <v>152.29</v>
      </c>
      <c r="E110" s="51">
        <v>1246.04</v>
      </c>
      <c r="F110" s="51">
        <v>123.26</v>
      </c>
      <c r="G110" s="51">
        <v>111.46</v>
      </c>
      <c r="H110" s="52">
        <v>104.1631</v>
      </c>
      <c r="I110" s="51">
        <v>1791.8936799999999</v>
      </c>
      <c r="J110" s="54">
        <v>92.627499999999998</v>
      </c>
      <c r="K110" s="53">
        <v>27.17</v>
      </c>
      <c r="L110" s="53">
        <v>59.16</v>
      </c>
      <c r="M110" s="51">
        <v>76.930000000000007</v>
      </c>
      <c r="N110" s="52">
        <v>1.2869999999999999</v>
      </c>
      <c r="O110" s="52">
        <v>1.5549999999999999</v>
      </c>
      <c r="P110" s="51">
        <v>1729.58</v>
      </c>
      <c r="Q110" s="49">
        <v>5.69</v>
      </c>
    </row>
    <row r="111" spans="1:17">
      <c r="A111" s="55">
        <v>40942</v>
      </c>
      <c r="B111" s="51">
        <v>264.02999999999997</v>
      </c>
      <c r="C111" s="51">
        <v>1115.20289</v>
      </c>
      <c r="D111" s="51">
        <v>154.22999999999999</v>
      </c>
      <c r="E111" s="51">
        <v>1273.74</v>
      </c>
      <c r="F111" s="51">
        <v>125.73</v>
      </c>
      <c r="G111" s="51">
        <v>114.58</v>
      </c>
      <c r="H111" s="52">
        <v>104.2881</v>
      </c>
      <c r="I111" s="51">
        <v>1795.69172</v>
      </c>
      <c r="J111" s="54">
        <v>94.137209999999996</v>
      </c>
      <c r="K111" s="53">
        <v>27.64</v>
      </c>
      <c r="L111" s="53">
        <v>60.26</v>
      </c>
      <c r="M111" s="51">
        <v>76.66</v>
      </c>
      <c r="N111" s="52">
        <v>1.3223</v>
      </c>
      <c r="O111" s="52">
        <v>1.5718000000000001</v>
      </c>
      <c r="P111" s="51">
        <v>1737.6</v>
      </c>
      <c r="Q111" s="49">
        <v>5.51</v>
      </c>
    </row>
    <row r="112" spans="1:17">
      <c r="A112" s="55">
        <v>40949</v>
      </c>
      <c r="B112" s="51">
        <v>263.38</v>
      </c>
      <c r="C112" s="51">
        <v>1108.20812</v>
      </c>
      <c r="D112" s="51">
        <v>152.72</v>
      </c>
      <c r="E112" s="51">
        <v>1269.6600000000001</v>
      </c>
      <c r="F112" s="51">
        <v>125.27</v>
      </c>
      <c r="G112" s="51">
        <v>117.31</v>
      </c>
      <c r="H112" s="52">
        <v>104.0825</v>
      </c>
      <c r="I112" s="51">
        <v>1797.41283</v>
      </c>
      <c r="J112" s="54">
        <v>92.516649999999998</v>
      </c>
      <c r="K112" s="53">
        <v>27.64</v>
      </c>
      <c r="L112" s="53">
        <v>59.93</v>
      </c>
      <c r="M112" s="51">
        <v>76.599999999999994</v>
      </c>
      <c r="N112" s="52">
        <v>1.3110999999999999</v>
      </c>
      <c r="O112" s="52">
        <v>1.5813999999999999</v>
      </c>
      <c r="P112" s="51">
        <v>1715.06</v>
      </c>
      <c r="Q112" s="49">
        <v>4.3899999999999997</v>
      </c>
    </row>
    <row r="113" spans="1:17">
      <c r="A113" s="55">
        <v>40956</v>
      </c>
      <c r="B113" s="51">
        <v>267.7</v>
      </c>
      <c r="C113" s="51">
        <v>1118.9346</v>
      </c>
      <c r="D113" s="51">
        <v>156.56</v>
      </c>
      <c r="E113" s="51">
        <v>1288.05</v>
      </c>
      <c r="F113" s="51">
        <v>127.14</v>
      </c>
      <c r="G113" s="51">
        <v>119.58</v>
      </c>
      <c r="H113" s="52">
        <v>104.0681</v>
      </c>
      <c r="I113" s="51">
        <v>1837.59863</v>
      </c>
      <c r="J113" s="54">
        <v>92.535769999999999</v>
      </c>
      <c r="K113" s="53">
        <v>27.61</v>
      </c>
      <c r="L113" s="53">
        <v>59.51</v>
      </c>
      <c r="M113" s="51">
        <v>77.540000000000006</v>
      </c>
      <c r="N113" s="52">
        <v>1.3207</v>
      </c>
      <c r="O113" s="52">
        <v>1.5774999999999999</v>
      </c>
      <c r="P113" s="51">
        <v>1726.58</v>
      </c>
      <c r="Q113" s="49">
        <v>4.92</v>
      </c>
    </row>
    <row r="114" spans="1:17">
      <c r="A114" s="55">
        <v>40963</v>
      </c>
      <c r="B114" s="51">
        <v>271.20999999999998</v>
      </c>
      <c r="C114" s="51">
        <v>1116.93452</v>
      </c>
      <c r="D114" s="51">
        <v>156.43</v>
      </c>
      <c r="E114" s="51">
        <v>1300.57</v>
      </c>
      <c r="F114" s="51">
        <v>128.31</v>
      </c>
      <c r="G114" s="51">
        <v>125.47</v>
      </c>
      <c r="H114" s="52">
        <v>104.1533</v>
      </c>
      <c r="I114" s="51">
        <v>1842.5605800000001</v>
      </c>
      <c r="J114" s="54">
        <v>92.454179999999994</v>
      </c>
      <c r="K114" s="53">
        <v>27.92</v>
      </c>
      <c r="L114" s="53">
        <v>60.45</v>
      </c>
      <c r="M114" s="51">
        <v>79.63</v>
      </c>
      <c r="N114" s="52">
        <v>1.3184</v>
      </c>
      <c r="O114" s="52">
        <v>1.5846</v>
      </c>
      <c r="P114" s="51">
        <v>1781.17</v>
      </c>
      <c r="Q114" s="49">
        <v>4.82</v>
      </c>
    </row>
    <row r="115" spans="1:17">
      <c r="A115" s="55">
        <v>40970</v>
      </c>
      <c r="B115" s="51">
        <v>272.56</v>
      </c>
      <c r="C115" s="51">
        <v>1131.6908100000001</v>
      </c>
      <c r="D115" s="51">
        <v>156.53</v>
      </c>
      <c r="E115" s="51">
        <v>1298.5</v>
      </c>
      <c r="F115" s="51">
        <v>127.99</v>
      </c>
      <c r="G115" s="51">
        <v>123.65</v>
      </c>
      <c r="H115" s="52">
        <v>104.4362</v>
      </c>
      <c r="I115" s="51">
        <v>1828.14975</v>
      </c>
      <c r="J115" s="54">
        <v>92.711799999999997</v>
      </c>
      <c r="K115" s="53">
        <v>28.24</v>
      </c>
      <c r="L115" s="53">
        <v>60.46</v>
      </c>
      <c r="M115" s="51">
        <v>81.28</v>
      </c>
      <c r="N115" s="52">
        <v>1.3463000000000001</v>
      </c>
      <c r="O115" s="52">
        <v>1.5883</v>
      </c>
      <c r="P115" s="51">
        <v>1710.55</v>
      </c>
      <c r="Q115" s="49">
        <v>4.91</v>
      </c>
    </row>
    <row r="116" spans="1:17">
      <c r="A116" s="55">
        <v>40977</v>
      </c>
      <c r="B116" s="51">
        <v>269.48</v>
      </c>
      <c r="C116" s="51">
        <v>1129.82494</v>
      </c>
      <c r="D116" s="51">
        <v>155.38999999999999</v>
      </c>
      <c r="E116" s="51">
        <v>1291.8599999999999</v>
      </c>
      <c r="F116" s="51">
        <v>127.37</v>
      </c>
      <c r="G116" s="51">
        <v>125.98</v>
      </c>
      <c r="H116" s="52">
        <v>104.3407</v>
      </c>
      <c r="I116" s="51">
        <v>1810.8969300000001</v>
      </c>
      <c r="J116" s="54">
        <v>92.778660000000002</v>
      </c>
      <c r="K116" s="53">
        <v>28.31</v>
      </c>
      <c r="L116" s="53">
        <v>60.23</v>
      </c>
      <c r="M116" s="51">
        <v>81.78</v>
      </c>
      <c r="N116" s="52">
        <v>1.319</v>
      </c>
      <c r="O116" s="52">
        <v>1.5835999999999999</v>
      </c>
      <c r="P116" s="51">
        <v>1691.02</v>
      </c>
      <c r="Q116" s="49">
        <v>5.28</v>
      </c>
    </row>
    <row r="117" spans="1:17">
      <c r="A117" s="55">
        <v>40984</v>
      </c>
      <c r="B117" s="51">
        <v>268.72000000000003</v>
      </c>
      <c r="C117" s="51">
        <v>1131.4952000000001</v>
      </c>
      <c r="D117" s="51">
        <v>159.06</v>
      </c>
      <c r="E117" s="51">
        <v>1320.96</v>
      </c>
      <c r="F117" s="51">
        <v>130</v>
      </c>
      <c r="G117" s="51">
        <v>125.81</v>
      </c>
      <c r="H117" s="52">
        <v>103.3841</v>
      </c>
      <c r="I117" s="51">
        <v>1865.3063400000001</v>
      </c>
      <c r="J117" s="54">
        <v>91.590459999999993</v>
      </c>
      <c r="K117" s="53">
        <v>28.17</v>
      </c>
      <c r="L117" s="53">
        <v>59.6892</v>
      </c>
      <c r="M117" s="51">
        <v>82.44</v>
      </c>
      <c r="N117" s="52">
        <v>1.3109999999999999</v>
      </c>
      <c r="O117" s="52">
        <v>1.5673999999999999</v>
      </c>
      <c r="P117" s="51">
        <v>1661.47</v>
      </c>
      <c r="Q117" s="49">
        <v>4.55</v>
      </c>
    </row>
    <row r="118" spans="1:17">
      <c r="A118" s="55">
        <v>40991</v>
      </c>
      <c r="B118" s="51">
        <v>263.88</v>
      </c>
      <c r="C118" s="51">
        <v>1120.5246199999999</v>
      </c>
      <c r="D118" s="51">
        <v>155.71</v>
      </c>
      <c r="E118" s="51">
        <v>1308.25</v>
      </c>
      <c r="F118" s="51">
        <v>128.74</v>
      </c>
      <c r="G118" s="51">
        <v>125.13</v>
      </c>
      <c r="H118" s="52">
        <v>103.6327</v>
      </c>
      <c r="I118" s="51">
        <v>1818.50515</v>
      </c>
      <c r="J118" s="54">
        <v>91.534310000000005</v>
      </c>
      <c r="K118" s="53">
        <v>28.04</v>
      </c>
      <c r="L118" s="53">
        <v>59.99</v>
      </c>
      <c r="M118" s="51">
        <v>83.37</v>
      </c>
      <c r="N118" s="52">
        <v>1.3179000000000001</v>
      </c>
      <c r="O118" s="52">
        <v>1.5842000000000001</v>
      </c>
      <c r="P118" s="51">
        <v>1667.48</v>
      </c>
      <c r="Q118" s="49">
        <v>4.83</v>
      </c>
    </row>
    <row r="119" spans="1:17">
      <c r="A119" s="55">
        <v>40998</v>
      </c>
      <c r="B119" s="51">
        <v>260.36</v>
      </c>
      <c r="C119" s="51">
        <v>1120.9226000000001</v>
      </c>
      <c r="D119" s="51">
        <v>156.61000000000001</v>
      </c>
      <c r="E119" s="51">
        <v>1312.01</v>
      </c>
      <c r="F119" s="51">
        <v>129.01</v>
      </c>
      <c r="G119" s="51">
        <v>122.88</v>
      </c>
      <c r="H119" s="52">
        <v>103.76260000000001</v>
      </c>
      <c r="I119" s="51">
        <v>1830.62472</v>
      </c>
      <c r="J119" s="54">
        <v>92.243880000000004</v>
      </c>
      <c r="K119" s="53">
        <v>28.02</v>
      </c>
      <c r="L119" s="53">
        <v>60.45</v>
      </c>
      <c r="M119" s="51">
        <v>82.41</v>
      </c>
      <c r="N119" s="52">
        <v>1.3270999999999999</v>
      </c>
      <c r="O119" s="52">
        <v>1.5874999999999999</v>
      </c>
      <c r="P119" s="51">
        <v>1665.98</v>
      </c>
      <c r="Q119" s="49">
        <v>4.79</v>
      </c>
    </row>
    <row r="120" spans="1:17">
      <c r="A120" s="55">
        <v>41005</v>
      </c>
      <c r="B120" s="51">
        <v>260.36</v>
      </c>
      <c r="C120" s="51">
        <v>1120.6726900000001</v>
      </c>
      <c r="D120" s="51">
        <v>154.31</v>
      </c>
      <c r="E120" s="51">
        <v>1289.03</v>
      </c>
      <c r="F120" s="51">
        <v>127.04</v>
      </c>
      <c r="G120" s="51">
        <v>123.43</v>
      </c>
      <c r="H120" s="52">
        <v>103.7342</v>
      </c>
      <c r="I120" s="51">
        <v>1817.6663900000001</v>
      </c>
      <c r="J120" s="54">
        <v>92.000789999999995</v>
      </c>
      <c r="K120" s="53">
        <v>27.95</v>
      </c>
      <c r="L120" s="53">
        <v>59.82</v>
      </c>
      <c r="M120" s="51">
        <v>82.99</v>
      </c>
      <c r="N120" s="52">
        <v>1.3358000000000001</v>
      </c>
      <c r="O120" s="52">
        <v>1.6015999999999999</v>
      </c>
      <c r="P120" s="51">
        <v>1634.42</v>
      </c>
      <c r="Q120" s="49">
        <v>4.97</v>
      </c>
    </row>
    <row r="121" spans="1:17">
      <c r="A121" s="55">
        <v>41012</v>
      </c>
      <c r="B121" s="51">
        <v>260.31</v>
      </c>
      <c r="C121" s="51">
        <v>1114.71675</v>
      </c>
      <c r="D121" s="51">
        <v>153.94</v>
      </c>
      <c r="E121" s="51">
        <v>1268.3499999999999</v>
      </c>
      <c r="F121" s="51">
        <v>124.98</v>
      </c>
      <c r="G121" s="51">
        <v>121.83</v>
      </c>
      <c r="H121" s="52">
        <v>103.95180000000001</v>
      </c>
      <c r="I121" s="51">
        <v>1808.8046899999999</v>
      </c>
      <c r="J121" s="54">
        <v>93.322119999999998</v>
      </c>
      <c r="K121" s="53">
        <v>28.03</v>
      </c>
      <c r="L121" s="53">
        <v>60.2836</v>
      </c>
      <c r="M121" s="51">
        <v>81.540000000000006</v>
      </c>
      <c r="N121" s="52">
        <v>1.31</v>
      </c>
      <c r="O121" s="52">
        <v>1.5889</v>
      </c>
      <c r="P121" s="51">
        <v>1669.98</v>
      </c>
      <c r="Q121" s="49">
        <v>5.2</v>
      </c>
    </row>
    <row r="122" spans="1:17">
      <c r="A122" s="55">
        <v>41019</v>
      </c>
      <c r="B122" s="51">
        <v>261.27</v>
      </c>
      <c r="C122" s="51">
        <v>1125.4623200000001</v>
      </c>
      <c r="D122" s="51">
        <v>156.86000000000001</v>
      </c>
      <c r="E122" s="51">
        <v>1281.71</v>
      </c>
      <c r="F122" s="51">
        <v>126.2</v>
      </c>
      <c r="G122" s="51">
        <v>118.76</v>
      </c>
      <c r="H122" s="52">
        <v>103.8282</v>
      </c>
      <c r="I122" s="51">
        <v>1837.8703499999999</v>
      </c>
      <c r="J122" s="54">
        <v>93.542699999999996</v>
      </c>
      <c r="K122" s="53">
        <v>28.25</v>
      </c>
      <c r="L122" s="53">
        <v>60.28</v>
      </c>
      <c r="M122" s="51">
        <v>80.88</v>
      </c>
      <c r="N122" s="52">
        <v>1.3065</v>
      </c>
      <c r="O122" s="52">
        <v>1.5851</v>
      </c>
      <c r="P122" s="51">
        <v>1644.94</v>
      </c>
      <c r="Q122" s="49">
        <v>4.9000000000000004</v>
      </c>
    </row>
    <row r="123" spans="1:17">
      <c r="A123" s="55">
        <v>41026</v>
      </c>
      <c r="B123" s="51">
        <v>260.33999999999997</v>
      </c>
      <c r="C123" s="51">
        <v>1142.1706300000001</v>
      </c>
      <c r="D123" s="51">
        <v>159.26</v>
      </c>
      <c r="E123" s="51">
        <v>1298.71</v>
      </c>
      <c r="F123" s="51">
        <v>127.77</v>
      </c>
      <c r="G123" s="51">
        <v>119.83</v>
      </c>
      <c r="H123" s="52">
        <v>104.02370000000001</v>
      </c>
      <c r="I123" s="51">
        <v>1869.78532</v>
      </c>
      <c r="J123" s="54">
        <v>94.60624</v>
      </c>
      <c r="K123" s="53">
        <v>28.4</v>
      </c>
      <c r="L123" s="53">
        <v>60.698300000000003</v>
      </c>
      <c r="M123" s="51">
        <v>81.55</v>
      </c>
      <c r="N123" s="52">
        <v>1.3190999999999999</v>
      </c>
      <c r="O123" s="52">
        <v>1.613</v>
      </c>
      <c r="P123" s="51">
        <v>1666.98</v>
      </c>
      <c r="Q123" s="49">
        <v>5.05</v>
      </c>
    </row>
    <row r="124" spans="1:17">
      <c r="A124" s="55">
        <v>41033</v>
      </c>
      <c r="B124" s="51">
        <v>259.93</v>
      </c>
      <c r="C124" s="51">
        <v>1119.8017500000001</v>
      </c>
      <c r="D124" s="51">
        <v>158.07</v>
      </c>
      <c r="E124" s="51">
        <v>1264.99</v>
      </c>
      <c r="F124" s="51">
        <v>124.55</v>
      </c>
      <c r="G124" s="51">
        <v>113.18</v>
      </c>
      <c r="H124" s="52">
        <v>104.3424</v>
      </c>
      <c r="I124" s="51">
        <v>1860.29748</v>
      </c>
      <c r="J124" s="54">
        <v>94.110600000000005</v>
      </c>
      <c r="K124" s="53">
        <v>28.68</v>
      </c>
      <c r="L124" s="53">
        <v>60.32</v>
      </c>
      <c r="M124" s="51">
        <v>80.260000000000005</v>
      </c>
      <c r="N124" s="52">
        <v>1.3239000000000001</v>
      </c>
      <c r="O124" s="52">
        <v>1.6271</v>
      </c>
      <c r="P124" s="51">
        <v>1647.19</v>
      </c>
      <c r="Q124" s="49">
        <v>4.93</v>
      </c>
    </row>
    <row r="125" spans="1:17">
      <c r="A125" s="55">
        <v>41040</v>
      </c>
      <c r="B125" s="51">
        <v>253.2</v>
      </c>
      <c r="C125" s="51">
        <v>1110.5315700000001</v>
      </c>
      <c r="D125" s="51">
        <v>155.37</v>
      </c>
      <c r="E125" s="51">
        <v>1242.4000000000001</v>
      </c>
      <c r="F125" s="51">
        <v>122.01</v>
      </c>
      <c r="G125" s="51">
        <v>112.26</v>
      </c>
      <c r="H125" s="52">
        <v>104.4796</v>
      </c>
      <c r="I125" s="51">
        <v>1814.57852</v>
      </c>
      <c r="J125" s="54">
        <v>93.700010000000006</v>
      </c>
      <c r="K125" s="53">
        <v>28.48</v>
      </c>
      <c r="L125" s="53">
        <v>59.83</v>
      </c>
      <c r="M125" s="51">
        <v>79.75</v>
      </c>
      <c r="N125" s="52">
        <v>1.3028</v>
      </c>
      <c r="O125" s="52">
        <v>1.6153</v>
      </c>
      <c r="P125" s="51">
        <v>1586.34</v>
      </c>
      <c r="Q125" s="49">
        <v>5.09</v>
      </c>
    </row>
    <row r="126" spans="1:17">
      <c r="A126" s="55">
        <v>41047</v>
      </c>
      <c r="B126" s="51">
        <v>242.28</v>
      </c>
      <c r="C126" s="51">
        <v>1072.6980599999999</v>
      </c>
      <c r="D126" s="51">
        <v>146.47999999999999</v>
      </c>
      <c r="E126" s="51">
        <v>1178.43</v>
      </c>
      <c r="F126" s="51">
        <v>115.57</v>
      </c>
      <c r="G126" s="51">
        <v>107.14</v>
      </c>
      <c r="H126" s="52">
        <v>104.67140000000001</v>
      </c>
      <c r="I126" s="51">
        <v>1737.24037</v>
      </c>
      <c r="J126" s="54">
        <v>92.247240000000005</v>
      </c>
      <c r="K126" s="53">
        <v>27.66</v>
      </c>
      <c r="L126" s="53">
        <v>58.81</v>
      </c>
      <c r="M126" s="51">
        <v>79.95</v>
      </c>
      <c r="N126" s="52">
        <v>1.2881</v>
      </c>
      <c r="O126" s="52">
        <v>1.6056999999999999</v>
      </c>
      <c r="P126" s="51">
        <v>1592.85</v>
      </c>
      <c r="Q126" s="49">
        <v>5.14</v>
      </c>
    </row>
    <row r="127" spans="1:17">
      <c r="A127" s="55">
        <v>41054</v>
      </c>
      <c r="B127" s="51">
        <v>240.19</v>
      </c>
      <c r="C127" s="51">
        <v>1070.0738200000001</v>
      </c>
      <c r="D127" s="51">
        <v>149</v>
      </c>
      <c r="E127" s="51">
        <v>1188.56</v>
      </c>
      <c r="F127" s="51">
        <v>116.64</v>
      </c>
      <c r="G127" s="51">
        <v>106.83</v>
      </c>
      <c r="H127" s="52">
        <v>104.69540000000001</v>
      </c>
      <c r="I127" s="51">
        <v>1735.5826999999999</v>
      </c>
      <c r="J127" s="54">
        <v>91.769850000000005</v>
      </c>
      <c r="K127" s="53">
        <v>27.63</v>
      </c>
      <c r="L127" s="53">
        <v>58.66</v>
      </c>
      <c r="M127" s="51">
        <v>79.17</v>
      </c>
      <c r="N127" s="52">
        <v>1.2781</v>
      </c>
      <c r="O127" s="52">
        <v>1.5811999999999999</v>
      </c>
      <c r="P127" s="51">
        <v>1572.82</v>
      </c>
      <c r="Q127" s="49">
        <v>5.21</v>
      </c>
    </row>
    <row r="128" spans="1:17">
      <c r="A128" s="55">
        <v>41061</v>
      </c>
      <c r="B128" s="51">
        <v>239.28</v>
      </c>
      <c r="C128" s="51">
        <v>1054.68912</v>
      </c>
      <c r="D128" s="51">
        <v>146.4</v>
      </c>
      <c r="E128" s="51">
        <v>1152.97</v>
      </c>
      <c r="F128" s="51">
        <v>113.58</v>
      </c>
      <c r="G128" s="51">
        <v>98.43</v>
      </c>
      <c r="H128" s="52">
        <v>105.40309999999999</v>
      </c>
      <c r="I128" s="51">
        <v>1746.4133899999999</v>
      </c>
      <c r="J128" s="54">
        <v>91.867500000000007</v>
      </c>
      <c r="K128" s="53">
        <v>27.52</v>
      </c>
      <c r="L128" s="53">
        <v>58.1447</v>
      </c>
      <c r="M128" s="51">
        <v>79.66</v>
      </c>
      <c r="N128" s="52">
        <v>1.2565999999999999</v>
      </c>
      <c r="O128" s="52">
        <v>1.5673999999999999</v>
      </c>
      <c r="P128" s="51">
        <v>1609.38</v>
      </c>
      <c r="Q128" s="49">
        <v>5.47</v>
      </c>
    </row>
    <row r="129" spans="1:17">
      <c r="A129" s="55">
        <v>41068</v>
      </c>
      <c r="B129" s="51">
        <v>239.69</v>
      </c>
      <c r="C129" s="51">
        <v>1070.7232100000001</v>
      </c>
      <c r="D129" s="51">
        <v>150.68</v>
      </c>
      <c r="E129" s="51">
        <v>1188.8599999999999</v>
      </c>
      <c r="F129" s="51">
        <v>116.81</v>
      </c>
      <c r="G129" s="51">
        <v>99.47</v>
      </c>
      <c r="H129" s="52">
        <v>104.9062</v>
      </c>
      <c r="I129" s="51">
        <v>1753.3980799999999</v>
      </c>
      <c r="J129" s="54">
        <v>91.983630000000005</v>
      </c>
      <c r="K129" s="53">
        <v>28.19</v>
      </c>
      <c r="L129" s="53">
        <v>58.44</v>
      </c>
      <c r="M129" s="51">
        <v>78.069999999999993</v>
      </c>
      <c r="N129" s="52">
        <v>1.2431000000000001</v>
      </c>
      <c r="O129" s="52">
        <v>1.5368999999999999</v>
      </c>
      <c r="P129" s="51">
        <v>1579.83</v>
      </c>
      <c r="Q129" s="49">
        <v>6.16</v>
      </c>
    </row>
    <row r="130" spans="1:17">
      <c r="A130" s="55">
        <v>41075</v>
      </c>
      <c r="B130" s="51">
        <v>243.71</v>
      </c>
      <c r="C130" s="51">
        <v>1072.97129</v>
      </c>
      <c r="D130" s="51">
        <v>152.78</v>
      </c>
      <c r="E130" s="51">
        <v>1208.53</v>
      </c>
      <c r="F130" s="51">
        <v>118.57</v>
      </c>
      <c r="G130" s="51">
        <v>97.61</v>
      </c>
      <c r="H130" s="52">
        <v>104.64879999999999</v>
      </c>
      <c r="I130" s="51">
        <v>1774.40958</v>
      </c>
      <c r="J130" s="54">
        <v>92.848150000000004</v>
      </c>
      <c r="K130" s="53">
        <v>28.44</v>
      </c>
      <c r="L130" s="53">
        <v>59.24</v>
      </c>
      <c r="M130" s="51">
        <v>79.55</v>
      </c>
      <c r="N130" s="52">
        <v>1.2657</v>
      </c>
      <c r="O130" s="52">
        <v>1.5535000000000001</v>
      </c>
      <c r="P130" s="51">
        <v>1630.67</v>
      </c>
      <c r="Q130" s="49">
        <v>6.35</v>
      </c>
    </row>
    <row r="131" spans="1:17">
      <c r="A131" s="55">
        <v>41082</v>
      </c>
      <c r="B131" s="51">
        <v>241.94</v>
      </c>
      <c r="C131" s="51">
        <v>1071.5671600000001</v>
      </c>
      <c r="D131" s="51">
        <v>152.83000000000001</v>
      </c>
      <c r="E131" s="51">
        <v>1205.67</v>
      </c>
      <c r="F131" s="51">
        <v>118.31</v>
      </c>
      <c r="G131" s="51">
        <v>90.98</v>
      </c>
      <c r="H131" s="52">
        <v>104.66849999999999</v>
      </c>
      <c r="I131" s="51">
        <v>1781.4169199999999</v>
      </c>
      <c r="J131" s="54">
        <v>92.094719999999995</v>
      </c>
      <c r="K131" s="53">
        <v>28.53</v>
      </c>
      <c r="L131" s="53">
        <v>58.85</v>
      </c>
      <c r="M131" s="51">
        <v>78.900000000000006</v>
      </c>
      <c r="N131" s="52">
        <v>1.272</v>
      </c>
      <c r="O131" s="52">
        <v>1.5727</v>
      </c>
      <c r="P131" s="51">
        <v>1568.81</v>
      </c>
      <c r="Q131" s="49">
        <v>6.63</v>
      </c>
    </row>
    <row r="132" spans="1:17">
      <c r="A132" s="55">
        <v>41089</v>
      </c>
      <c r="B132" s="51">
        <v>245.41</v>
      </c>
      <c r="C132" s="51">
        <v>1081.2768000000001</v>
      </c>
      <c r="D132" s="51">
        <v>158.66</v>
      </c>
      <c r="E132" s="51">
        <v>1235.72</v>
      </c>
      <c r="F132" s="51">
        <v>121.08</v>
      </c>
      <c r="G132" s="51">
        <v>97.8</v>
      </c>
      <c r="H132" s="52">
        <v>104.61369999999999</v>
      </c>
      <c r="I132" s="51">
        <v>1823.76172</v>
      </c>
      <c r="J132" s="54">
        <v>92.998419999999996</v>
      </c>
      <c r="K132" s="53">
        <v>28.83</v>
      </c>
      <c r="L132" s="53">
        <v>58.88</v>
      </c>
      <c r="M132" s="51">
        <v>80.459999999999994</v>
      </c>
      <c r="N132" s="52">
        <v>1.2551000000000001</v>
      </c>
      <c r="O132" s="52">
        <v>1.5585</v>
      </c>
      <c r="P132" s="51">
        <v>1601.87</v>
      </c>
      <c r="Q132" s="49">
        <v>6.8</v>
      </c>
    </row>
    <row r="133" spans="1:17">
      <c r="A133" s="55">
        <v>41096</v>
      </c>
      <c r="B133" s="51">
        <v>246.55</v>
      </c>
      <c r="C133" s="51">
        <v>1081.00128</v>
      </c>
      <c r="D133" s="51">
        <v>160.69</v>
      </c>
      <c r="E133" s="51">
        <v>1229.3699999999999</v>
      </c>
      <c r="F133" s="51">
        <v>120.57</v>
      </c>
      <c r="G133" s="51">
        <v>98.19</v>
      </c>
      <c r="H133" s="52">
        <v>104.9879</v>
      </c>
      <c r="I133" s="51">
        <v>1853.6867099999999</v>
      </c>
      <c r="J133" s="54">
        <v>93.124160000000003</v>
      </c>
      <c r="K133" s="53">
        <v>29.077999999999999</v>
      </c>
      <c r="L133" s="53">
        <v>58.884999999999998</v>
      </c>
      <c r="M133" s="51">
        <v>79.89</v>
      </c>
      <c r="N133" s="52">
        <v>1.2670999999999999</v>
      </c>
      <c r="O133" s="52">
        <v>1.5697000000000001</v>
      </c>
      <c r="P133" s="51">
        <v>1590.35</v>
      </c>
      <c r="Q133" s="49">
        <v>7.62</v>
      </c>
    </row>
    <row r="134" spans="1:17">
      <c r="A134" s="55">
        <v>41103</v>
      </c>
      <c r="B134" s="51">
        <v>243.81</v>
      </c>
      <c r="C134" s="51">
        <v>1089.1754599999999</v>
      </c>
      <c r="D134" s="51">
        <v>160.91999999999999</v>
      </c>
      <c r="E134" s="51">
        <v>1225.55</v>
      </c>
      <c r="F134" s="51">
        <v>120.03</v>
      </c>
      <c r="G134" s="51">
        <v>102.4</v>
      </c>
      <c r="H134" s="52">
        <v>105.3261</v>
      </c>
      <c r="I134" s="51">
        <v>1859.2481</v>
      </c>
      <c r="J134" s="54">
        <v>94.423180000000002</v>
      </c>
      <c r="K134" s="53">
        <v>29.48</v>
      </c>
      <c r="L134" s="53">
        <v>59.06</v>
      </c>
      <c r="M134" s="51">
        <v>79.650000000000006</v>
      </c>
      <c r="N134" s="52">
        <v>1.2270000000000001</v>
      </c>
      <c r="O134" s="52">
        <v>1.5478000000000001</v>
      </c>
      <c r="P134" s="51">
        <v>1598.86</v>
      </c>
      <c r="Q134" s="49">
        <v>8.41</v>
      </c>
    </row>
    <row r="135" spans="1:17">
      <c r="A135" s="55">
        <v>41110</v>
      </c>
      <c r="B135" s="51">
        <v>242.89</v>
      </c>
      <c r="C135" s="51">
        <v>1092.8141900000001</v>
      </c>
      <c r="D135" s="51">
        <v>161.9</v>
      </c>
      <c r="E135" s="51">
        <v>1231.3499999999999</v>
      </c>
      <c r="F135" s="51">
        <v>120.49</v>
      </c>
      <c r="G135" s="51">
        <v>106.83</v>
      </c>
      <c r="H135" s="52">
        <v>105.4551</v>
      </c>
      <c r="I135" s="51">
        <v>1864.59448</v>
      </c>
      <c r="J135" s="54">
        <v>95.14855</v>
      </c>
      <c r="K135" s="53">
        <v>29.72</v>
      </c>
      <c r="L135" s="53">
        <v>59.63</v>
      </c>
      <c r="M135" s="51">
        <v>79.23</v>
      </c>
      <c r="N135" s="52">
        <v>1.2254</v>
      </c>
      <c r="O135" s="52">
        <v>1.5566</v>
      </c>
      <c r="P135" s="51">
        <v>1579.58</v>
      </c>
      <c r="Q135" s="49">
        <v>8.7100000000000009</v>
      </c>
    </row>
    <row r="136" spans="1:17">
      <c r="A136" s="55">
        <v>41117</v>
      </c>
      <c r="B136" s="51">
        <v>242.55</v>
      </c>
      <c r="C136" s="51">
        <v>1100.5237099999999</v>
      </c>
      <c r="D136" s="51">
        <v>163.44999999999999</v>
      </c>
      <c r="E136" s="51">
        <v>1250.02</v>
      </c>
      <c r="F136" s="51">
        <v>122.01</v>
      </c>
      <c r="G136" s="51">
        <v>106.47</v>
      </c>
      <c r="H136" s="52">
        <v>105.20959999999999</v>
      </c>
      <c r="I136" s="51">
        <v>1882.8289500000001</v>
      </c>
      <c r="J136" s="54">
        <v>95.68244</v>
      </c>
      <c r="K136" s="53">
        <v>29.81</v>
      </c>
      <c r="L136" s="53">
        <v>60</v>
      </c>
      <c r="M136" s="51">
        <v>78.430000000000007</v>
      </c>
      <c r="N136" s="52">
        <v>1.2117</v>
      </c>
      <c r="O136" s="52">
        <v>1.5605</v>
      </c>
      <c r="P136" s="51">
        <v>1621.65</v>
      </c>
      <c r="Q136" s="49">
        <v>10.87</v>
      </c>
    </row>
    <row r="137" spans="1:17">
      <c r="A137" s="55">
        <v>41124</v>
      </c>
      <c r="B137" s="51">
        <v>244.46</v>
      </c>
      <c r="C137" s="51">
        <v>1105.5900899999999</v>
      </c>
      <c r="D137" s="51">
        <v>165.68</v>
      </c>
      <c r="E137" s="51">
        <v>1259.6500000000001</v>
      </c>
      <c r="F137" s="51">
        <v>122.78</v>
      </c>
      <c r="G137" s="51">
        <v>108.94</v>
      </c>
      <c r="H137" s="52">
        <v>105.21810000000001</v>
      </c>
      <c r="I137" s="51">
        <v>1923.7457099999999</v>
      </c>
      <c r="J137" s="54">
        <v>95.856020000000001</v>
      </c>
      <c r="K137" s="53">
        <v>30.18</v>
      </c>
      <c r="L137" s="53">
        <v>60.19</v>
      </c>
      <c r="M137" s="51">
        <v>78.44</v>
      </c>
      <c r="N137" s="52">
        <v>1.234</v>
      </c>
      <c r="O137" s="52">
        <v>1.5738000000000001</v>
      </c>
      <c r="P137" s="51">
        <v>1605.37</v>
      </c>
      <c r="Q137" s="49">
        <v>11.62</v>
      </c>
    </row>
    <row r="138" spans="1:17">
      <c r="A138" s="55">
        <v>41131</v>
      </c>
      <c r="B138" s="51">
        <v>249.08</v>
      </c>
      <c r="C138" s="51">
        <v>1120.56781</v>
      </c>
      <c r="D138" s="51">
        <v>164.41</v>
      </c>
      <c r="E138" s="51">
        <v>1278.3599999999999</v>
      </c>
      <c r="F138" s="51">
        <v>124.77</v>
      </c>
      <c r="G138" s="51">
        <v>112.95</v>
      </c>
      <c r="H138" s="52">
        <v>105.1502</v>
      </c>
      <c r="I138" s="51">
        <v>1899.45191</v>
      </c>
      <c r="J138" s="54">
        <v>96.004980000000003</v>
      </c>
      <c r="K138" s="53">
        <v>30.07</v>
      </c>
      <c r="L138" s="53">
        <v>60.401000000000003</v>
      </c>
      <c r="M138" s="51">
        <v>78.459999999999994</v>
      </c>
      <c r="N138" s="52">
        <v>1.2378</v>
      </c>
      <c r="O138" s="52">
        <v>1.5645</v>
      </c>
      <c r="P138" s="51">
        <v>1621.9</v>
      </c>
      <c r="Q138" s="49">
        <v>8</v>
      </c>
    </row>
    <row r="139" spans="1:17">
      <c r="A139" s="55">
        <v>41138</v>
      </c>
      <c r="B139" s="51">
        <v>246.39</v>
      </c>
      <c r="C139" s="51">
        <v>1123.60096</v>
      </c>
      <c r="D139" s="51">
        <v>165.24</v>
      </c>
      <c r="E139" s="51">
        <v>1290.23</v>
      </c>
      <c r="F139" s="51">
        <v>125.98</v>
      </c>
      <c r="G139" s="51">
        <v>113.71</v>
      </c>
      <c r="H139" s="52">
        <v>104.80549999999999</v>
      </c>
      <c r="I139" s="51">
        <v>1904.8999200000001</v>
      </c>
      <c r="J139" s="54">
        <v>94.866330000000005</v>
      </c>
      <c r="K139" s="53">
        <v>29.79</v>
      </c>
      <c r="L139" s="53">
        <v>60.1</v>
      </c>
      <c r="M139" s="51">
        <v>78.22</v>
      </c>
      <c r="N139" s="52">
        <v>1.2279</v>
      </c>
      <c r="O139" s="52">
        <v>1.5669999999999999</v>
      </c>
      <c r="P139" s="51">
        <v>1618.15</v>
      </c>
      <c r="Q139" s="49">
        <v>10.61</v>
      </c>
    </row>
    <row r="140" spans="1:17">
      <c r="A140" s="55">
        <v>41145</v>
      </c>
      <c r="B140" s="51">
        <v>245.71</v>
      </c>
      <c r="C140" s="51">
        <v>1119.3604800000001</v>
      </c>
      <c r="D140" s="51">
        <v>164.83</v>
      </c>
      <c r="E140" s="51">
        <v>1285.8399999999999</v>
      </c>
      <c r="F140" s="51">
        <v>125.43</v>
      </c>
      <c r="G140" s="51">
        <v>113.59</v>
      </c>
      <c r="H140" s="52">
        <v>105.1378</v>
      </c>
      <c r="I140" s="51">
        <v>1896.5344700000001</v>
      </c>
      <c r="J140" s="54">
        <v>95.599900000000005</v>
      </c>
      <c r="K140" s="53">
        <v>30.1</v>
      </c>
      <c r="L140" s="53">
        <v>60.7</v>
      </c>
      <c r="M140" s="51">
        <v>79.48</v>
      </c>
      <c r="N140" s="52">
        <v>1.2342</v>
      </c>
      <c r="O140" s="52">
        <v>1.5693999999999999</v>
      </c>
      <c r="P140" s="51">
        <v>1670.48</v>
      </c>
      <c r="Q140" s="49">
        <v>10.199999999999999</v>
      </c>
    </row>
    <row r="141" spans="1:17">
      <c r="A141" s="55">
        <v>41152</v>
      </c>
      <c r="B141" s="51">
        <v>242</v>
      </c>
      <c r="C141" s="51">
        <v>1127.3891799999999</v>
      </c>
      <c r="D141" s="51">
        <v>164.51</v>
      </c>
      <c r="E141" s="51">
        <v>1279.21</v>
      </c>
      <c r="F141" s="51">
        <v>124.63</v>
      </c>
      <c r="G141" s="51">
        <v>114.57</v>
      </c>
      <c r="H141" s="52">
        <v>105.238</v>
      </c>
      <c r="I141" s="51">
        <v>1904.2289699999999</v>
      </c>
      <c r="J141" s="54">
        <v>95.749799999999993</v>
      </c>
      <c r="K141" s="53">
        <v>30.19</v>
      </c>
      <c r="L141" s="53">
        <v>60.82</v>
      </c>
      <c r="M141" s="51">
        <v>78.64</v>
      </c>
      <c r="N141" s="52">
        <v>1.2509999999999999</v>
      </c>
      <c r="O141" s="52">
        <v>1.5810999999999999</v>
      </c>
      <c r="P141" s="51">
        <v>1651.95</v>
      </c>
      <c r="Q141" s="49">
        <v>11.02</v>
      </c>
    </row>
    <row r="142" spans="1:17">
      <c r="A142" s="55">
        <v>41159</v>
      </c>
      <c r="B142" s="51">
        <v>249.05</v>
      </c>
      <c r="C142" s="51">
        <v>1140.67057</v>
      </c>
      <c r="D142" s="51">
        <v>167.81</v>
      </c>
      <c r="E142" s="51">
        <v>1312.08</v>
      </c>
      <c r="F142" s="51">
        <v>127.82</v>
      </c>
      <c r="G142" s="51">
        <v>114.25</v>
      </c>
      <c r="H142" s="52">
        <v>105.2959</v>
      </c>
      <c r="I142" s="51">
        <v>1957.45444</v>
      </c>
      <c r="J142" s="54">
        <v>96.294110000000003</v>
      </c>
      <c r="K142" s="53">
        <v>30.58</v>
      </c>
      <c r="L142" s="53">
        <v>61.67</v>
      </c>
      <c r="M142" s="51">
        <v>78.37</v>
      </c>
      <c r="N142" s="52">
        <v>1.2565999999999999</v>
      </c>
      <c r="O142" s="52">
        <v>1.5866</v>
      </c>
      <c r="P142" s="51">
        <v>1731.59</v>
      </c>
      <c r="Q142" s="49">
        <v>11.87</v>
      </c>
    </row>
    <row r="143" spans="1:17">
      <c r="A143" s="55">
        <v>41166</v>
      </c>
      <c r="B143" s="51">
        <v>256.77</v>
      </c>
      <c r="C143" s="51">
        <v>1154.01028</v>
      </c>
      <c r="D143" s="51">
        <v>171.95</v>
      </c>
      <c r="E143" s="51">
        <v>1347.61</v>
      </c>
      <c r="F143" s="51">
        <v>131.41</v>
      </c>
      <c r="G143" s="51">
        <v>116.66</v>
      </c>
      <c r="H143" s="52">
        <v>104.8159</v>
      </c>
      <c r="I143" s="51">
        <v>1996.9683399999999</v>
      </c>
      <c r="J143" s="54">
        <v>97.007379999999998</v>
      </c>
      <c r="K143" s="53">
        <v>30.55</v>
      </c>
      <c r="L143" s="53">
        <v>62.45</v>
      </c>
      <c r="M143" s="51">
        <v>78.22</v>
      </c>
      <c r="N143" s="52">
        <v>1.2806</v>
      </c>
      <c r="O143" s="52">
        <v>1.6003000000000001</v>
      </c>
      <c r="P143" s="51">
        <v>1779.17</v>
      </c>
      <c r="Q143" s="49">
        <v>12.19</v>
      </c>
    </row>
    <row r="144" spans="1:17">
      <c r="A144" s="55">
        <v>41173</v>
      </c>
      <c r="B144" s="51">
        <v>253.24</v>
      </c>
      <c r="C144" s="51">
        <v>1146.53685</v>
      </c>
      <c r="D144" s="51">
        <v>168.41</v>
      </c>
      <c r="E144" s="51">
        <v>1338.05</v>
      </c>
      <c r="F144" s="51">
        <v>130.54</v>
      </c>
      <c r="G144" s="51">
        <v>111.42</v>
      </c>
      <c r="H144" s="52">
        <v>105.0433</v>
      </c>
      <c r="I144" s="51">
        <v>1951.67947</v>
      </c>
      <c r="J144" s="54">
        <v>97.467320000000001</v>
      </c>
      <c r="K144" s="53">
        <v>30.63</v>
      </c>
      <c r="L144" s="53">
        <v>62.36</v>
      </c>
      <c r="M144" s="51">
        <v>78.37</v>
      </c>
      <c r="N144" s="52">
        <v>1.3126</v>
      </c>
      <c r="O144" s="52">
        <v>1.6214999999999999</v>
      </c>
      <c r="P144" s="51">
        <v>1788.18</v>
      </c>
      <c r="Q144" s="49">
        <v>12.4</v>
      </c>
    </row>
    <row r="145" spans="1:17">
      <c r="A145" s="55">
        <v>41180</v>
      </c>
      <c r="B145" s="51">
        <v>254.96</v>
      </c>
      <c r="C145" s="51">
        <v>1135.5331799999999</v>
      </c>
      <c r="D145" s="51">
        <v>167.3</v>
      </c>
      <c r="E145" s="51">
        <v>1311.5</v>
      </c>
      <c r="F145" s="51">
        <v>128.16999999999999</v>
      </c>
      <c r="G145" s="51">
        <v>112.39</v>
      </c>
      <c r="H145" s="52">
        <v>105.3302</v>
      </c>
      <c r="I145" s="51">
        <v>1932.8558800000001</v>
      </c>
      <c r="J145" s="54">
        <v>97.443550000000002</v>
      </c>
      <c r="K145" s="53">
        <v>30.69</v>
      </c>
      <c r="L145" s="53">
        <v>61.96</v>
      </c>
      <c r="M145" s="51">
        <v>78.150000000000006</v>
      </c>
      <c r="N145" s="52">
        <v>1.298</v>
      </c>
      <c r="O145" s="52">
        <v>1.6231</v>
      </c>
      <c r="P145" s="51">
        <v>1779.67</v>
      </c>
      <c r="Q145" s="49">
        <v>11.8</v>
      </c>
    </row>
    <row r="146" spans="1:17">
      <c r="A146" s="55">
        <v>41187</v>
      </c>
      <c r="B146" s="51">
        <v>256.5</v>
      </c>
      <c r="C146" s="51">
        <v>1143.9152099999999</v>
      </c>
      <c r="D146" s="51">
        <v>168.62</v>
      </c>
      <c r="E146" s="51">
        <v>1334.63</v>
      </c>
      <c r="F146" s="51">
        <v>130.09</v>
      </c>
      <c r="G146" s="51">
        <v>112.02</v>
      </c>
      <c r="H146" s="52">
        <v>105.1773</v>
      </c>
      <c r="I146" s="51">
        <v>1951.4127800000001</v>
      </c>
      <c r="J146" s="54">
        <v>97.358400000000003</v>
      </c>
      <c r="K146" s="53">
        <v>30.98</v>
      </c>
      <c r="L146" s="53">
        <v>62.59</v>
      </c>
      <c r="M146" s="51">
        <v>77.89</v>
      </c>
      <c r="N146" s="52">
        <v>1.2858000000000001</v>
      </c>
      <c r="O146" s="52">
        <v>1.6160000000000001</v>
      </c>
      <c r="P146" s="51">
        <v>1787.68</v>
      </c>
      <c r="Q146" s="49">
        <v>11.74</v>
      </c>
    </row>
    <row r="147" spans="1:17">
      <c r="A147" s="55">
        <v>41194</v>
      </c>
      <c r="B147" s="51">
        <v>255.08</v>
      </c>
      <c r="C147" s="51">
        <v>1139.59726</v>
      </c>
      <c r="D147" s="51">
        <v>167.11</v>
      </c>
      <c r="E147" s="51">
        <v>1306.02</v>
      </c>
      <c r="F147" s="51">
        <v>127.46</v>
      </c>
      <c r="G147" s="51">
        <v>114.62</v>
      </c>
      <c r="H147" s="52">
        <v>105.4007</v>
      </c>
      <c r="I147" s="51">
        <v>1939.91194</v>
      </c>
      <c r="J147" s="54">
        <v>98.328969999999998</v>
      </c>
      <c r="K147" s="53">
        <v>31.29</v>
      </c>
      <c r="L147" s="53">
        <v>62.72</v>
      </c>
      <c r="M147" s="51">
        <v>78.66</v>
      </c>
      <c r="N147" s="52">
        <v>1.3028999999999999</v>
      </c>
      <c r="O147" s="52">
        <v>1.6133</v>
      </c>
      <c r="P147" s="51">
        <v>1770.4</v>
      </c>
      <c r="Q147" s="49">
        <v>11.63</v>
      </c>
    </row>
    <row r="148" spans="1:17">
      <c r="A148" s="55">
        <v>41201</v>
      </c>
      <c r="B148" s="51">
        <v>256.51</v>
      </c>
      <c r="C148" s="51">
        <v>1125.0008800000001</v>
      </c>
      <c r="D148" s="51">
        <v>169.8</v>
      </c>
      <c r="E148" s="51">
        <v>1322.28</v>
      </c>
      <c r="F148" s="51">
        <v>129.19</v>
      </c>
      <c r="G148" s="51">
        <v>110.14</v>
      </c>
      <c r="H148" s="52">
        <v>105.12609999999999</v>
      </c>
      <c r="I148" s="51">
        <v>1971.08035</v>
      </c>
      <c r="J148" s="54">
        <v>98.40334</v>
      </c>
      <c r="K148" s="53">
        <v>31.32</v>
      </c>
      <c r="L148" s="53">
        <v>62.41</v>
      </c>
      <c r="M148" s="51">
        <v>78.39</v>
      </c>
      <c r="N148" s="52">
        <v>1.2955000000000001</v>
      </c>
      <c r="O148" s="52">
        <v>1.607</v>
      </c>
      <c r="P148" s="51">
        <v>1740.6</v>
      </c>
      <c r="Q148" s="49">
        <v>10.7</v>
      </c>
    </row>
    <row r="149" spans="1:17">
      <c r="A149" s="55">
        <v>41208</v>
      </c>
      <c r="B149" s="51">
        <v>251.71</v>
      </c>
      <c r="C149" s="51">
        <v>1117.3573799999999</v>
      </c>
      <c r="D149" s="51">
        <v>167.85</v>
      </c>
      <c r="E149" s="51">
        <v>1300.23</v>
      </c>
      <c r="F149" s="51">
        <v>127.07</v>
      </c>
      <c r="G149" s="51">
        <v>109.55</v>
      </c>
      <c r="H149" s="52">
        <v>105.13339999999999</v>
      </c>
      <c r="I149" s="51">
        <v>1947.18319</v>
      </c>
      <c r="J149" s="54">
        <v>98.430970000000002</v>
      </c>
      <c r="K149" s="53">
        <v>31.07</v>
      </c>
      <c r="L149" s="53">
        <v>62.28</v>
      </c>
      <c r="M149" s="51">
        <v>79.3</v>
      </c>
      <c r="N149" s="52">
        <v>1.3011999999999999</v>
      </c>
      <c r="O149" s="52">
        <v>1.6005</v>
      </c>
      <c r="P149" s="51">
        <v>1719.57</v>
      </c>
      <c r="Q149" s="49">
        <v>10.8</v>
      </c>
    </row>
    <row r="150" spans="1:17">
      <c r="A150" s="55">
        <v>41215</v>
      </c>
      <c r="B150" s="51">
        <v>254.41</v>
      </c>
      <c r="C150" s="51">
        <v>1117.7112199999999</v>
      </c>
      <c r="D150" s="51">
        <v>169.97</v>
      </c>
      <c r="E150" s="51">
        <v>1305.77</v>
      </c>
      <c r="F150" s="51">
        <v>127.74</v>
      </c>
      <c r="G150" s="51">
        <v>105.68</v>
      </c>
      <c r="H150" s="52">
        <v>105.1459</v>
      </c>
      <c r="I150" s="51">
        <v>1960.7860800000001</v>
      </c>
      <c r="J150" s="54">
        <v>98.270709999999994</v>
      </c>
      <c r="K150" s="53">
        <v>31.06</v>
      </c>
      <c r="L150" s="53">
        <v>61.95</v>
      </c>
      <c r="M150" s="51">
        <v>79.63</v>
      </c>
      <c r="N150" s="52">
        <v>1.2946</v>
      </c>
      <c r="O150" s="52">
        <v>1.6114999999999999</v>
      </c>
      <c r="P150" s="51">
        <v>1688.51</v>
      </c>
      <c r="Q150" s="49">
        <v>10.87</v>
      </c>
    </row>
    <row r="151" spans="1:17">
      <c r="A151" s="55">
        <v>41222</v>
      </c>
      <c r="B151" s="51">
        <v>251.95</v>
      </c>
      <c r="C151" s="51">
        <v>1109.70552</v>
      </c>
      <c r="D151" s="51">
        <v>166.63</v>
      </c>
      <c r="E151" s="51">
        <v>1276.02</v>
      </c>
      <c r="F151" s="51">
        <v>124.94</v>
      </c>
      <c r="G151" s="51">
        <v>109.4</v>
      </c>
      <c r="H151" s="52">
        <v>105.4743</v>
      </c>
      <c r="I151" s="51">
        <v>1933.6645900000001</v>
      </c>
      <c r="J151" s="54">
        <v>98.555679999999995</v>
      </c>
      <c r="K151" s="53">
        <v>31.28</v>
      </c>
      <c r="L151" s="53">
        <v>61.83</v>
      </c>
      <c r="M151" s="51">
        <v>80.27</v>
      </c>
      <c r="N151" s="52">
        <v>1.2810999999999999</v>
      </c>
      <c r="O151" s="52">
        <v>1.6020000000000001</v>
      </c>
      <c r="P151" s="51">
        <v>1741.86</v>
      </c>
      <c r="Q151" s="49">
        <v>11.65</v>
      </c>
    </row>
    <row r="152" spans="1:17">
      <c r="A152" s="55">
        <v>41229</v>
      </c>
      <c r="B152" s="51">
        <v>247.9</v>
      </c>
      <c r="C152" s="51">
        <v>1106.4464700000001</v>
      </c>
      <c r="D152" s="51">
        <v>164.46</v>
      </c>
      <c r="E152" s="51">
        <v>1253.31</v>
      </c>
      <c r="F152" s="51">
        <v>122.78</v>
      </c>
      <c r="G152" s="51">
        <v>108.95</v>
      </c>
      <c r="H152" s="52">
        <v>105.4922</v>
      </c>
      <c r="I152" s="51">
        <v>1904.37176</v>
      </c>
      <c r="J152" s="54">
        <v>98.519729999999996</v>
      </c>
      <c r="K152" s="53">
        <v>30.97</v>
      </c>
      <c r="L152" s="53">
        <v>61.84</v>
      </c>
      <c r="M152" s="51">
        <v>79.459999999999994</v>
      </c>
      <c r="N152" s="52">
        <v>1.2709999999999999</v>
      </c>
      <c r="O152" s="52">
        <v>1.5894999999999999</v>
      </c>
      <c r="P152" s="51">
        <v>1717.06</v>
      </c>
      <c r="Q152" s="49">
        <v>12.48</v>
      </c>
    </row>
    <row r="153" spans="1:17">
      <c r="A153" s="55">
        <v>41236</v>
      </c>
      <c r="B153" s="51">
        <v>251.2</v>
      </c>
      <c r="C153" s="51">
        <v>1121.4150099999999</v>
      </c>
      <c r="D153" s="51">
        <v>168.5</v>
      </c>
      <c r="E153" s="51">
        <v>1304.8499999999999</v>
      </c>
      <c r="F153" s="51">
        <v>127.64</v>
      </c>
      <c r="G153" s="51">
        <v>111.38</v>
      </c>
      <c r="H153" s="52">
        <v>105.2564</v>
      </c>
      <c r="I153" s="51">
        <v>1954.4056800000001</v>
      </c>
      <c r="J153" s="54">
        <v>98.576570000000004</v>
      </c>
      <c r="K153" s="53">
        <v>31.14</v>
      </c>
      <c r="L153" s="53">
        <v>62.62</v>
      </c>
      <c r="M153" s="51">
        <v>81.260000000000005</v>
      </c>
      <c r="N153" s="52">
        <v>1.2736000000000001</v>
      </c>
      <c r="O153" s="52">
        <v>1.5881000000000001</v>
      </c>
      <c r="P153" s="51">
        <v>1727.58</v>
      </c>
      <c r="Q153" s="49">
        <v>12.5</v>
      </c>
    </row>
    <row r="154" spans="1:17">
      <c r="A154" s="55">
        <v>41243</v>
      </c>
      <c r="B154" s="51">
        <v>250.74</v>
      </c>
      <c r="C154" s="51">
        <v>1123.37943</v>
      </c>
      <c r="D154" s="51">
        <v>169.26</v>
      </c>
      <c r="E154" s="51">
        <v>1315.49</v>
      </c>
      <c r="F154" s="51">
        <v>128.61000000000001</v>
      </c>
      <c r="G154" s="51">
        <v>111.23</v>
      </c>
      <c r="H154" s="52">
        <v>105.5908</v>
      </c>
      <c r="I154" s="51">
        <v>1964.3719599999999</v>
      </c>
      <c r="J154" s="54">
        <v>98.985979999999998</v>
      </c>
      <c r="K154" s="53">
        <v>31.42</v>
      </c>
      <c r="L154" s="53">
        <v>63.15</v>
      </c>
      <c r="M154" s="51">
        <v>82.39</v>
      </c>
      <c r="N154" s="52">
        <v>1.2970999999999999</v>
      </c>
      <c r="O154" s="52">
        <v>1.603</v>
      </c>
      <c r="P154" s="51">
        <v>1729.58</v>
      </c>
      <c r="Q154" s="49">
        <v>13.39</v>
      </c>
    </row>
    <row r="155" spans="1:17">
      <c r="A155" s="55">
        <v>41250</v>
      </c>
      <c r="B155" s="51">
        <v>256.52999999999997</v>
      </c>
      <c r="C155" s="51">
        <v>1133.42471</v>
      </c>
      <c r="D155" s="51">
        <v>171.24</v>
      </c>
      <c r="E155" s="51">
        <v>1320.74</v>
      </c>
      <c r="F155" s="51">
        <v>129.24</v>
      </c>
      <c r="G155" s="51">
        <v>107.02</v>
      </c>
      <c r="H155" s="52">
        <v>105.6593</v>
      </c>
      <c r="I155" s="51">
        <v>1995.9676899999999</v>
      </c>
      <c r="J155" s="54">
        <v>99.252700000000004</v>
      </c>
      <c r="K155" s="53">
        <v>31.4</v>
      </c>
      <c r="L155" s="53">
        <v>62.96</v>
      </c>
      <c r="M155" s="51">
        <v>82.35</v>
      </c>
      <c r="N155" s="52">
        <v>1.2983</v>
      </c>
      <c r="O155" s="52">
        <v>1.601</v>
      </c>
      <c r="P155" s="51">
        <v>1705.04</v>
      </c>
      <c r="Q155" s="49">
        <v>13.3</v>
      </c>
    </row>
    <row r="156" spans="1:17">
      <c r="A156" s="55">
        <v>41257</v>
      </c>
      <c r="B156" s="51">
        <v>260.77</v>
      </c>
      <c r="C156" s="51">
        <v>1138.4234799999999</v>
      </c>
      <c r="D156" s="51">
        <v>171.58</v>
      </c>
      <c r="E156" s="51">
        <v>1325.49</v>
      </c>
      <c r="F156" s="51">
        <v>130</v>
      </c>
      <c r="G156" s="51">
        <v>109.15</v>
      </c>
      <c r="H156" s="52">
        <v>105.4173</v>
      </c>
      <c r="I156" s="51">
        <v>2016.18804</v>
      </c>
      <c r="J156" s="54">
        <v>98.957769999999996</v>
      </c>
      <c r="K156" s="53">
        <v>31.21</v>
      </c>
      <c r="L156" s="53">
        <v>63.44</v>
      </c>
      <c r="M156" s="51">
        <v>82.35</v>
      </c>
      <c r="N156" s="52">
        <v>1.29</v>
      </c>
      <c r="O156" s="52">
        <v>1.603</v>
      </c>
      <c r="P156" s="51">
        <v>1699.78</v>
      </c>
      <c r="Q156" s="49">
        <v>13.31</v>
      </c>
    </row>
    <row r="157" spans="1:17">
      <c r="A157" s="55">
        <v>41264</v>
      </c>
      <c r="B157" s="51">
        <v>260.85000000000002</v>
      </c>
      <c r="C157" s="51">
        <v>1133.02322</v>
      </c>
      <c r="D157" s="51">
        <v>174.66</v>
      </c>
      <c r="E157" s="51">
        <v>1341.06</v>
      </c>
      <c r="F157" s="51">
        <v>131.38</v>
      </c>
      <c r="G157" s="51">
        <v>108.97</v>
      </c>
      <c r="H157" s="52">
        <v>105.36190000000001</v>
      </c>
      <c r="I157" s="51">
        <v>2034.86103</v>
      </c>
      <c r="J157" s="54">
        <v>98.917389999999997</v>
      </c>
      <c r="K157" s="53">
        <v>31.3</v>
      </c>
      <c r="L157" s="53">
        <v>63.69</v>
      </c>
      <c r="M157" s="51">
        <v>84.35</v>
      </c>
      <c r="N157" s="52">
        <v>1.3188</v>
      </c>
      <c r="O157" s="52">
        <v>1.6184000000000001</v>
      </c>
      <c r="P157" s="51">
        <v>1654.96</v>
      </c>
      <c r="Q157" s="49">
        <v>13.45</v>
      </c>
    </row>
    <row r="158" spans="1:17">
      <c r="A158" s="55">
        <v>41271</v>
      </c>
      <c r="B158" s="51">
        <v>265.8</v>
      </c>
      <c r="C158" s="51">
        <v>1127.4246800000001</v>
      </c>
      <c r="D158" s="51">
        <v>174.26</v>
      </c>
      <c r="E158" s="51">
        <v>1326.84</v>
      </c>
      <c r="F158" s="51">
        <v>130.27000000000001</v>
      </c>
      <c r="G158" s="51">
        <v>110.62</v>
      </c>
      <c r="H158" s="52">
        <v>105.3828</v>
      </c>
      <c r="I158" s="51">
        <v>2045.8792000000001</v>
      </c>
      <c r="J158" s="54">
        <v>98.739580000000004</v>
      </c>
      <c r="K158" s="53">
        <v>31.4</v>
      </c>
      <c r="L158" s="53">
        <v>63.35</v>
      </c>
      <c r="M158" s="51">
        <v>84.21</v>
      </c>
      <c r="N158" s="52">
        <v>1.3187</v>
      </c>
      <c r="O158" s="52">
        <v>1.617</v>
      </c>
      <c r="P158" s="51">
        <v>1660.97</v>
      </c>
      <c r="Q158" s="49">
        <v>13.45</v>
      </c>
    </row>
    <row r="159" spans="1:17">
      <c r="A159" s="55">
        <v>41278</v>
      </c>
      <c r="B159" s="51">
        <v>269.06</v>
      </c>
      <c r="C159" s="51">
        <v>1149.7773999999999</v>
      </c>
      <c r="D159" s="51">
        <v>177.54</v>
      </c>
      <c r="E159" s="51">
        <v>1370.11</v>
      </c>
      <c r="F159" s="51">
        <v>134.54</v>
      </c>
      <c r="G159" s="51">
        <v>111.31</v>
      </c>
      <c r="H159" s="52">
        <v>104.87179999999999</v>
      </c>
      <c r="I159" s="51">
        <v>2076.8336199999999</v>
      </c>
      <c r="J159" s="54">
        <v>97.922070000000005</v>
      </c>
      <c r="K159" s="53">
        <v>31.52</v>
      </c>
      <c r="L159" s="53">
        <v>62.679000000000002</v>
      </c>
      <c r="M159" s="51">
        <v>85.78</v>
      </c>
      <c r="N159" s="52">
        <v>1.3210999999999999</v>
      </c>
      <c r="O159" s="52">
        <v>1.6169</v>
      </c>
      <c r="P159" s="51">
        <v>1651.45</v>
      </c>
      <c r="Q159" s="49">
        <v>14.12</v>
      </c>
    </row>
    <row r="160" spans="1:17">
      <c r="A160" s="55">
        <v>41285</v>
      </c>
      <c r="B160" s="51">
        <v>268.5</v>
      </c>
      <c r="C160" s="51">
        <v>1157.7706800000001</v>
      </c>
      <c r="D160" s="51">
        <v>178.86</v>
      </c>
      <c r="E160" s="51">
        <v>1381.94</v>
      </c>
      <c r="F160" s="51">
        <v>135.57</v>
      </c>
      <c r="G160" s="51">
        <v>110.64</v>
      </c>
      <c r="H160" s="52">
        <v>105.0196</v>
      </c>
      <c r="I160" s="51">
        <v>2097.1899800000001</v>
      </c>
      <c r="J160" s="54">
        <v>98.281909999999996</v>
      </c>
      <c r="K160" s="53">
        <v>31.21</v>
      </c>
      <c r="L160" s="53">
        <v>63.62</v>
      </c>
      <c r="M160" s="51">
        <v>88.17</v>
      </c>
      <c r="N160" s="52">
        <v>1.3069999999999999</v>
      </c>
      <c r="O160" s="52">
        <v>1.6072</v>
      </c>
      <c r="P160" s="51">
        <v>1660.97</v>
      </c>
      <c r="Q160" s="49">
        <v>15.7</v>
      </c>
    </row>
    <row r="161" spans="1:17">
      <c r="A161" s="55">
        <v>41292</v>
      </c>
      <c r="B161" s="51">
        <v>274.27</v>
      </c>
      <c r="C161" s="51">
        <v>1154.64455</v>
      </c>
      <c r="D161" s="51">
        <v>179.75</v>
      </c>
      <c r="E161" s="51">
        <v>1388.11</v>
      </c>
      <c r="F161" s="51">
        <v>136.31</v>
      </c>
      <c r="G161" s="51">
        <v>111.89</v>
      </c>
      <c r="H161" s="52">
        <v>105.1028</v>
      </c>
      <c r="I161" s="51">
        <v>2092.1669400000001</v>
      </c>
      <c r="J161" s="54">
        <v>98.487170000000006</v>
      </c>
      <c r="K161" s="53">
        <v>31.17</v>
      </c>
      <c r="L161" s="53">
        <v>63.47</v>
      </c>
      <c r="M161" s="51">
        <v>89.24</v>
      </c>
      <c r="N161" s="52">
        <v>1.3339000000000001</v>
      </c>
      <c r="O161" s="52">
        <v>1.6127</v>
      </c>
      <c r="P161" s="51">
        <v>1692.02</v>
      </c>
      <c r="Q161" s="49">
        <v>17.82</v>
      </c>
    </row>
    <row r="162" spans="1:17">
      <c r="A162" s="55">
        <v>41299</v>
      </c>
      <c r="B162" s="51">
        <v>273.58</v>
      </c>
      <c r="C162" s="51">
        <v>1141.2855300000001</v>
      </c>
      <c r="D162" s="51">
        <v>180.99</v>
      </c>
      <c r="E162" s="51">
        <v>1405.47</v>
      </c>
      <c r="F162" s="51">
        <v>137.66</v>
      </c>
      <c r="G162" s="51">
        <v>113.28</v>
      </c>
      <c r="H162" s="52">
        <v>104.9435</v>
      </c>
      <c r="I162" s="51">
        <v>2113.2796699999999</v>
      </c>
      <c r="J162" s="54">
        <v>97.924970000000002</v>
      </c>
      <c r="K162" s="53">
        <v>31.09</v>
      </c>
      <c r="L162" s="53">
        <v>63.3</v>
      </c>
      <c r="M162" s="51">
        <v>89.96</v>
      </c>
      <c r="N162" s="52">
        <v>1.3319000000000001</v>
      </c>
      <c r="O162" s="52">
        <v>1.5871</v>
      </c>
      <c r="P162" s="51">
        <v>1663.47</v>
      </c>
      <c r="Q162" s="49">
        <v>20.59</v>
      </c>
    </row>
    <row r="163" spans="1:17">
      <c r="A163" s="55">
        <v>41306</v>
      </c>
      <c r="B163" s="51">
        <v>278.68</v>
      </c>
      <c r="C163" s="51">
        <v>1158.7112999999999</v>
      </c>
      <c r="D163" s="51">
        <v>179.99</v>
      </c>
      <c r="E163" s="51">
        <v>1416.79</v>
      </c>
      <c r="F163" s="51">
        <v>138.58000000000001</v>
      </c>
      <c r="G163" s="51">
        <v>116.76</v>
      </c>
      <c r="H163" s="52">
        <v>104.72150000000001</v>
      </c>
      <c r="I163" s="51">
        <v>2106.7526800000001</v>
      </c>
      <c r="J163" s="54">
        <v>96.78116</v>
      </c>
      <c r="K163" s="53">
        <v>30.43</v>
      </c>
      <c r="L163" s="53">
        <v>63.65</v>
      </c>
      <c r="M163" s="51">
        <v>90.9</v>
      </c>
      <c r="N163" s="52">
        <v>1.3463000000000001</v>
      </c>
      <c r="O163" s="52">
        <v>1.58</v>
      </c>
      <c r="P163" s="51">
        <v>1672.49</v>
      </c>
      <c r="Q163" s="49">
        <v>23.969999000000001</v>
      </c>
    </row>
    <row r="164" spans="1:17">
      <c r="A164" s="55">
        <v>41313</v>
      </c>
      <c r="B164" s="51">
        <v>279.14999999999998</v>
      </c>
      <c r="C164" s="51">
        <v>1153.4687200000001</v>
      </c>
      <c r="D164" s="51">
        <v>179.32</v>
      </c>
      <c r="E164" s="51">
        <v>1410.44</v>
      </c>
      <c r="F164" s="51">
        <v>138.13</v>
      </c>
      <c r="G164" s="51">
        <v>118.9</v>
      </c>
      <c r="H164" s="52">
        <v>104.70869999999999</v>
      </c>
      <c r="I164" s="51">
        <v>2081.62174</v>
      </c>
      <c r="J164" s="54">
        <v>97.308499999999995</v>
      </c>
      <c r="K164" s="53">
        <v>30.6</v>
      </c>
      <c r="L164" s="53">
        <v>63.06</v>
      </c>
      <c r="M164" s="51">
        <v>92.82</v>
      </c>
      <c r="N164" s="52">
        <v>1.3641000000000001</v>
      </c>
      <c r="O164" s="52">
        <v>1.5691999999999999</v>
      </c>
      <c r="P164" s="51">
        <v>1671.74</v>
      </c>
      <c r="Q164" s="49">
        <v>26.809999000000001</v>
      </c>
    </row>
    <row r="165" spans="1:17">
      <c r="A165" s="55">
        <v>41320</v>
      </c>
      <c r="B165" s="51">
        <v>277.81</v>
      </c>
      <c r="C165" s="51">
        <v>1151.2834499999999</v>
      </c>
      <c r="D165" s="51">
        <v>178.81</v>
      </c>
      <c r="E165" s="51">
        <v>1406.92</v>
      </c>
      <c r="F165" s="51">
        <v>138.12</v>
      </c>
      <c r="G165" s="51">
        <v>117.66</v>
      </c>
      <c r="H165" s="52">
        <v>104.67400000000001</v>
      </c>
      <c r="I165" s="51">
        <v>2111.9870700000001</v>
      </c>
      <c r="J165" s="54">
        <v>97.340720000000005</v>
      </c>
      <c r="K165" s="53">
        <v>30.28</v>
      </c>
      <c r="L165" s="53">
        <v>62.73</v>
      </c>
      <c r="M165" s="51">
        <v>92.83</v>
      </c>
      <c r="N165" s="52">
        <v>1.3358000000000001</v>
      </c>
      <c r="O165" s="52">
        <v>1.5790999999999999</v>
      </c>
      <c r="P165" s="51">
        <v>1615.64</v>
      </c>
      <c r="Q165" s="49">
        <v>29.889999</v>
      </c>
    </row>
    <row r="166" spans="1:17">
      <c r="A166" s="55">
        <v>41327</v>
      </c>
      <c r="B166" s="51">
        <v>274.27</v>
      </c>
      <c r="C166" s="51">
        <v>1131.4687799999999</v>
      </c>
      <c r="D166" s="51">
        <v>178.87</v>
      </c>
      <c r="E166" s="51">
        <v>1402.05</v>
      </c>
      <c r="F166" s="51">
        <v>137.24</v>
      </c>
      <c r="G166" s="51">
        <v>114.1</v>
      </c>
      <c r="H166" s="52">
        <v>104.7838</v>
      </c>
      <c r="I166" s="51">
        <v>2088.0293299999998</v>
      </c>
      <c r="J166" s="54">
        <v>97.732600000000005</v>
      </c>
      <c r="K166" s="53">
        <v>30.15</v>
      </c>
      <c r="L166" s="53">
        <v>62.02</v>
      </c>
      <c r="M166" s="51">
        <v>93.65</v>
      </c>
      <c r="N166" s="52">
        <v>1.3357000000000001</v>
      </c>
      <c r="O166" s="52">
        <v>1.5517000000000001</v>
      </c>
      <c r="P166" s="51">
        <v>1579.83</v>
      </c>
      <c r="Q166" s="49">
        <v>34.5</v>
      </c>
    </row>
    <row r="167" spans="1:17">
      <c r="A167" s="55">
        <v>41334</v>
      </c>
      <c r="B167" s="51">
        <v>275.31</v>
      </c>
      <c r="C167" s="51">
        <v>1128.6275000000001</v>
      </c>
      <c r="D167" s="51">
        <v>181.38</v>
      </c>
      <c r="E167" s="51">
        <v>1401.75</v>
      </c>
      <c r="F167" s="51">
        <v>137.01</v>
      </c>
      <c r="G167" s="51">
        <v>110.4</v>
      </c>
      <c r="H167" s="52">
        <v>105.26430000000001</v>
      </c>
      <c r="I167" s="51">
        <v>2115.8908900000001</v>
      </c>
      <c r="J167" s="54">
        <v>97.88306</v>
      </c>
      <c r="K167" s="53">
        <v>30.21</v>
      </c>
      <c r="L167" s="53">
        <v>61.81</v>
      </c>
      <c r="M167" s="51">
        <v>93.96</v>
      </c>
      <c r="N167" s="52">
        <v>1.3174999999999999</v>
      </c>
      <c r="O167" s="52">
        <v>1.5133000000000001</v>
      </c>
      <c r="P167" s="51">
        <v>1585.59</v>
      </c>
      <c r="Q167" s="49">
        <v>46</v>
      </c>
    </row>
    <row r="168" spans="1:17">
      <c r="A168" s="55">
        <v>41341</v>
      </c>
      <c r="B168" s="51">
        <v>274.70999999999998</v>
      </c>
      <c r="C168" s="51">
        <v>1132.7189800000001</v>
      </c>
      <c r="D168" s="51">
        <v>182.62</v>
      </c>
      <c r="E168" s="51">
        <v>1428.72</v>
      </c>
      <c r="F168" s="51">
        <v>139.16</v>
      </c>
      <c r="G168" s="51">
        <v>110.85</v>
      </c>
      <c r="H168" s="52">
        <v>104.9828</v>
      </c>
      <c r="I168" s="51">
        <v>2119.8715200000001</v>
      </c>
      <c r="J168" s="54">
        <v>97.072879999999998</v>
      </c>
      <c r="K168" s="53">
        <v>30.14</v>
      </c>
      <c r="L168" s="53">
        <v>61.642000000000003</v>
      </c>
      <c r="M168" s="51">
        <v>93.56</v>
      </c>
      <c r="N168" s="52">
        <v>1.3016000000000001</v>
      </c>
      <c r="O168" s="52">
        <v>1.5029999999999999</v>
      </c>
      <c r="P168" s="51">
        <v>1582.48</v>
      </c>
      <c r="Q168" s="49">
        <v>47.400002000000001</v>
      </c>
    </row>
    <row r="169" spans="1:17">
      <c r="A169" s="55">
        <v>41348</v>
      </c>
      <c r="B169" s="51">
        <v>270.62</v>
      </c>
      <c r="C169" s="51">
        <v>1146.02685</v>
      </c>
      <c r="D169" s="51">
        <v>183.63</v>
      </c>
      <c r="E169" s="51">
        <v>1444.48</v>
      </c>
      <c r="F169" s="51">
        <v>140.62</v>
      </c>
      <c r="G169" s="51">
        <v>109.82</v>
      </c>
      <c r="H169" s="52">
        <v>105.1198</v>
      </c>
      <c r="I169" s="51">
        <v>2143.2120100000002</v>
      </c>
      <c r="J169" s="54">
        <v>96.952439999999996</v>
      </c>
      <c r="K169" s="53">
        <v>29.88</v>
      </c>
      <c r="L169" s="53">
        <v>61.84</v>
      </c>
      <c r="M169" s="51">
        <v>95.95</v>
      </c>
      <c r="N169" s="52">
        <v>1.2997000000000001</v>
      </c>
      <c r="O169" s="52">
        <v>1.4915</v>
      </c>
      <c r="P169" s="51">
        <v>1598.86</v>
      </c>
      <c r="Q169" s="49">
        <v>71.5</v>
      </c>
    </row>
    <row r="170" spans="1:17">
      <c r="A170" s="55">
        <v>41355</v>
      </c>
      <c r="B170" s="51">
        <v>268.64999999999998</v>
      </c>
      <c r="C170" s="51">
        <v>1139.3971100000001</v>
      </c>
      <c r="D170" s="51">
        <v>181.65</v>
      </c>
      <c r="E170" s="51">
        <v>1432.33</v>
      </c>
      <c r="F170" s="51">
        <v>139.68</v>
      </c>
      <c r="G170" s="51">
        <v>107.66</v>
      </c>
      <c r="H170" s="52">
        <v>105.5048</v>
      </c>
      <c r="I170" s="51">
        <v>2121.2668199999998</v>
      </c>
      <c r="J170" s="54">
        <v>97.133470000000003</v>
      </c>
      <c r="K170" s="53">
        <v>29.74</v>
      </c>
      <c r="L170" s="53">
        <v>61.96</v>
      </c>
      <c r="M170" s="51">
        <v>94.1</v>
      </c>
      <c r="N170" s="52">
        <v>1.2957000000000001</v>
      </c>
      <c r="O170" s="52">
        <v>1.5112000000000001</v>
      </c>
      <c r="P170" s="51">
        <v>1611.13</v>
      </c>
      <c r="Q170" s="49">
        <v>93.029999000000004</v>
      </c>
    </row>
    <row r="171" spans="1:17">
      <c r="A171" s="55">
        <v>41362</v>
      </c>
      <c r="B171" s="51">
        <v>267.98</v>
      </c>
      <c r="C171" s="51">
        <v>1146.76178</v>
      </c>
      <c r="D171" s="51">
        <v>183.92</v>
      </c>
      <c r="E171" s="51">
        <v>1434.51</v>
      </c>
      <c r="F171" s="51">
        <v>139.83000000000001</v>
      </c>
      <c r="G171" s="51">
        <v>110.02</v>
      </c>
      <c r="H171" s="52">
        <v>105.6062</v>
      </c>
      <c r="I171" s="51">
        <v>2150.5864299999998</v>
      </c>
      <c r="J171" s="54">
        <v>98.072890000000001</v>
      </c>
      <c r="K171" s="53">
        <v>29.78</v>
      </c>
      <c r="L171" s="53">
        <v>62.09</v>
      </c>
      <c r="M171" s="51">
        <v>94.31</v>
      </c>
      <c r="N171" s="52">
        <v>1.2970999999999999</v>
      </c>
      <c r="O171" s="52">
        <v>1.5229999999999999</v>
      </c>
      <c r="P171" s="51">
        <v>1601.62</v>
      </c>
      <c r="Q171" s="49">
        <v>162.300003</v>
      </c>
    </row>
    <row r="172" spans="1:17">
      <c r="A172" s="55">
        <v>41369</v>
      </c>
      <c r="B172" s="51">
        <v>265.48</v>
      </c>
      <c r="C172" s="51">
        <v>1141.7463</v>
      </c>
      <c r="D172" s="51">
        <v>189.17</v>
      </c>
      <c r="E172" s="51">
        <v>1419.11</v>
      </c>
      <c r="F172" s="51">
        <v>137.62</v>
      </c>
      <c r="G172" s="51">
        <v>104.12</v>
      </c>
      <c r="H172" s="52">
        <v>106.5016</v>
      </c>
      <c r="I172" s="51">
        <v>2205.1618400000002</v>
      </c>
      <c r="J172" s="54">
        <v>98.482259999999997</v>
      </c>
      <c r="K172" s="53">
        <v>30.56</v>
      </c>
      <c r="L172" s="53">
        <v>63.04</v>
      </c>
      <c r="M172" s="51">
        <v>94.18</v>
      </c>
      <c r="N172" s="52">
        <v>1.2813000000000001</v>
      </c>
      <c r="O172" s="52">
        <v>1.5205</v>
      </c>
      <c r="P172" s="51">
        <v>1571.32</v>
      </c>
      <c r="Q172" s="49">
        <v>90</v>
      </c>
    </row>
    <row r="173" spans="1:17">
      <c r="A173" s="55">
        <v>41376</v>
      </c>
      <c r="B173" s="51">
        <v>267.75</v>
      </c>
      <c r="C173" s="51">
        <v>1154.0136199999999</v>
      </c>
      <c r="D173" s="51">
        <v>195.02</v>
      </c>
      <c r="E173" s="51">
        <v>1456.54</v>
      </c>
      <c r="F173" s="51">
        <v>141.22999999999999</v>
      </c>
      <c r="G173" s="51">
        <v>103.11</v>
      </c>
      <c r="H173" s="52">
        <v>105.91800000000001</v>
      </c>
      <c r="I173" s="51">
        <v>2261.9178700000002</v>
      </c>
      <c r="J173" s="54">
        <v>98.841989999999996</v>
      </c>
      <c r="K173" s="53">
        <v>30.83</v>
      </c>
      <c r="L173" s="53">
        <v>63.38</v>
      </c>
      <c r="M173" s="51">
        <v>97.84</v>
      </c>
      <c r="N173" s="52">
        <v>1.2972999999999999</v>
      </c>
      <c r="O173" s="52">
        <v>1.5304</v>
      </c>
      <c r="P173" s="51">
        <v>1538.76</v>
      </c>
      <c r="Q173" s="49">
        <v>119.199997</v>
      </c>
    </row>
    <row r="174" spans="1:17">
      <c r="A174" s="55">
        <v>41383</v>
      </c>
      <c r="B174" s="51">
        <v>267.16000000000003</v>
      </c>
      <c r="C174" s="51">
        <v>1134.97686</v>
      </c>
      <c r="D174" s="51">
        <v>193.96</v>
      </c>
      <c r="E174" s="51">
        <v>1422.25</v>
      </c>
      <c r="F174" s="51">
        <v>137.88999999999999</v>
      </c>
      <c r="G174" s="51">
        <v>99.65</v>
      </c>
      <c r="H174" s="52">
        <v>106.014</v>
      </c>
      <c r="I174" s="51">
        <v>2226.67119</v>
      </c>
      <c r="J174" s="54">
        <v>98.875230000000002</v>
      </c>
      <c r="K174" s="53">
        <v>30.62</v>
      </c>
      <c r="L174" s="53">
        <v>62.81</v>
      </c>
      <c r="M174" s="51">
        <v>97.78</v>
      </c>
      <c r="N174" s="52">
        <v>1.3130999999999999</v>
      </c>
      <c r="O174" s="52">
        <v>1.5345</v>
      </c>
      <c r="P174" s="51">
        <v>1408.54</v>
      </c>
      <c r="Q174" s="49">
        <v>134.44000199999999</v>
      </c>
    </row>
    <row r="175" spans="1:17">
      <c r="A175" s="55">
        <v>41390</v>
      </c>
      <c r="B175" s="51">
        <v>270.27999999999997</v>
      </c>
      <c r="C175" s="51">
        <v>1152.6279999999999</v>
      </c>
      <c r="D175" s="51">
        <v>195.03</v>
      </c>
      <c r="E175" s="51">
        <v>1457.8</v>
      </c>
      <c r="F175" s="51">
        <v>141.06</v>
      </c>
      <c r="G175" s="51">
        <v>103.16</v>
      </c>
      <c r="H175" s="52">
        <v>106.1362</v>
      </c>
      <c r="I175" s="51">
        <v>2252.95037</v>
      </c>
      <c r="J175" s="54">
        <v>99.218190000000007</v>
      </c>
      <c r="K175" s="53">
        <v>30.79</v>
      </c>
      <c r="L175" s="53">
        <v>63.34</v>
      </c>
      <c r="M175" s="51">
        <v>99.75</v>
      </c>
      <c r="N175" s="52">
        <v>1.3078000000000001</v>
      </c>
      <c r="O175" s="52">
        <v>1.5232000000000001</v>
      </c>
      <c r="P175" s="51">
        <v>1474.65</v>
      </c>
      <c r="Q175" s="49">
        <v>115.980003</v>
      </c>
    </row>
    <row r="176" spans="1:17">
      <c r="A176" s="55">
        <v>41397</v>
      </c>
      <c r="B176" s="51">
        <v>274.5</v>
      </c>
      <c r="C176" s="51">
        <v>1168.6102000000001</v>
      </c>
      <c r="D176" s="51">
        <v>196.97</v>
      </c>
      <c r="E176" s="51">
        <v>1482.46</v>
      </c>
      <c r="F176" s="51">
        <v>143.44999999999999</v>
      </c>
      <c r="G176" s="51">
        <v>104.19</v>
      </c>
      <c r="H176" s="52">
        <v>106.23699999999999</v>
      </c>
      <c r="I176" s="51">
        <v>2278.66509</v>
      </c>
      <c r="J176" s="54">
        <v>99.555700000000002</v>
      </c>
      <c r="K176" s="53">
        <v>31.13</v>
      </c>
      <c r="L176" s="53">
        <v>63.82</v>
      </c>
      <c r="M176" s="51">
        <v>98.03</v>
      </c>
      <c r="N176" s="52">
        <v>1.3028999999999999</v>
      </c>
      <c r="O176" s="52">
        <v>1.5483</v>
      </c>
      <c r="P176" s="51">
        <v>1472.4</v>
      </c>
      <c r="Q176" s="49">
        <v>114.82</v>
      </c>
    </row>
    <row r="177" spans="1:17">
      <c r="A177" s="55">
        <v>41404</v>
      </c>
      <c r="B177" s="51">
        <v>276.64999999999998</v>
      </c>
      <c r="C177" s="51">
        <v>1173.3103100000001</v>
      </c>
      <c r="D177" s="51">
        <v>196.4</v>
      </c>
      <c r="E177" s="51">
        <v>1495.84</v>
      </c>
      <c r="F177" s="51">
        <v>144.77000000000001</v>
      </c>
      <c r="G177" s="51">
        <v>103.91</v>
      </c>
      <c r="H177" s="52">
        <v>105.59569999999999</v>
      </c>
      <c r="I177" s="51">
        <v>2280.7067699999998</v>
      </c>
      <c r="J177" s="54">
        <v>98.614699999999999</v>
      </c>
      <c r="K177" s="53">
        <v>30.88</v>
      </c>
      <c r="L177" s="53">
        <v>62.62</v>
      </c>
      <c r="M177" s="51">
        <v>99.06</v>
      </c>
      <c r="N177" s="52">
        <v>1.3112999999999999</v>
      </c>
      <c r="O177" s="52">
        <v>1.5569999999999999</v>
      </c>
      <c r="P177" s="51">
        <v>1429.58</v>
      </c>
      <c r="Q177" s="49">
        <v>122.5</v>
      </c>
    </row>
    <row r="178" spans="1:17">
      <c r="A178" s="55">
        <v>41411</v>
      </c>
      <c r="B178" s="51">
        <v>275</v>
      </c>
      <c r="C178" s="51">
        <v>1159.5011400000001</v>
      </c>
      <c r="D178" s="51">
        <v>196.87</v>
      </c>
      <c r="E178" s="51">
        <v>1512.98</v>
      </c>
      <c r="F178" s="51">
        <v>146.19999999999999</v>
      </c>
      <c r="G178" s="51">
        <v>104.64</v>
      </c>
      <c r="H178" s="52">
        <v>105.3875</v>
      </c>
      <c r="I178" s="51">
        <v>2281.9600999999998</v>
      </c>
      <c r="J178" s="54">
        <v>97.133889999999994</v>
      </c>
      <c r="K178" s="53">
        <v>30.41</v>
      </c>
      <c r="L178" s="53">
        <v>61.401000000000003</v>
      </c>
      <c r="M178" s="51">
        <v>101.84</v>
      </c>
      <c r="N178" s="52">
        <v>1.2956000000000001</v>
      </c>
      <c r="O178" s="52">
        <v>1.534</v>
      </c>
      <c r="P178" s="51">
        <v>1371.73</v>
      </c>
      <c r="Q178" s="49">
        <v>133.5</v>
      </c>
    </row>
    <row r="179" spans="1:17">
      <c r="A179" s="55">
        <v>41418</v>
      </c>
      <c r="B179" s="51">
        <v>269.58</v>
      </c>
      <c r="C179" s="51">
        <v>1150.1001000000001</v>
      </c>
      <c r="D179" s="51">
        <v>188.22</v>
      </c>
      <c r="E179" s="51">
        <v>1492.74</v>
      </c>
      <c r="F179" s="51">
        <v>144.24</v>
      </c>
      <c r="G179" s="51">
        <v>102.64</v>
      </c>
      <c r="H179" s="52">
        <v>105.0836</v>
      </c>
      <c r="I179" s="51">
        <v>2198.6269499999999</v>
      </c>
      <c r="J179" s="54">
        <v>95.880350000000007</v>
      </c>
      <c r="K179" s="53">
        <v>29.8</v>
      </c>
      <c r="L179" s="53">
        <v>61.19</v>
      </c>
      <c r="M179" s="51">
        <v>102.94</v>
      </c>
      <c r="N179" s="52">
        <v>1.2808999999999999</v>
      </c>
      <c r="O179" s="52">
        <v>1.5172000000000001</v>
      </c>
      <c r="P179" s="51">
        <v>1393.26</v>
      </c>
      <c r="Q179" s="49">
        <v>122.5</v>
      </c>
    </row>
    <row r="180" spans="1:17">
      <c r="A180" s="55">
        <v>41425</v>
      </c>
      <c r="B180" s="51">
        <v>264.92</v>
      </c>
      <c r="C180" s="51">
        <v>1141.2565</v>
      </c>
      <c r="D180" s="51">
        <v>179.9</v>
      </c>
      <c r="E180" s="51">
        <v>1471.93</v>
      </c>
      <c r="F180" s="51">
        <v>142.58000000000001</v>
      </c>
      <c r="G180" s="51">
        <v>100.39</v>
      </c>
      <c r="H180" s="52">
        <v>104.73699999999999</v>
      </c>
      <c r="I180" s="51">
        <v>2129.7545300000002</v>
      </c>
      <c r="J180" s="54">
        <v>95.819749999999999</v>
      </c>
      <c r="K180" s="53">
        <v>28.9099</v>
      </c>
      <c r="L180" s="53">
        <v>60.43</v>
      </c>
      <c r="M180" s="51">
        <v>101.3</v>
      </c>
      <c r="N180" s="52">
        <v>1.2925</v>
      </c>
      <c r="O180" s="52">
        <v>1.5124</v>
      </c>
      <c r="P180" s="51">
        <v>1397.52</v>
      </c>
      <c r="Q180" s="49">
        <v>100.44000200000001</v>
      </c>
    </row>
    <row r="181" spans="1:17">
      <c r="A181" s="55">
        <v>41432</v>
      </c>
      <c r="B181" s="51">
        <v>259.29000000000002</v>
      </c>
      <c r="C181" s="51">
        <v>1155.3244</v>
      </c>
      <c r="D181" s="51">
        <v>178.08</v>
      </c>
      <c r="E181" s="51">
        <v>1470.22</v>
      </c>
      <c r="F181" s="51">
        <v>142.69999999999999</v>
      </c>
      <c r="G181" s="51">
        <v>104.56</v>
      </c>
      <c r="H181" s="52">
        <v>104.52800000000001</v>
      </c>
      <c r="I181" s="51">
        <v>2091.2708899999998</v>
      </c>
      <c r="J181" s="54">
        <v>96.968360000000004</v>
      </c>
      <c r="K181" s="53">
        <v>28.55</v>
      </c>
      <c r="L181" s="53">
        <v>60.3</v>
      </c>
      <c r="M181" s="51">
        <v>100.35</v>
      </c>
      <c r="N181" s="52">
        <v>1.2982</v>
      </c>
      <c r="O181" s="52">
        <v>1.5189999999999999</v>
      </c>
      <c r="P181" s="51">
        <v>1389.01</v>
      </c>
      <c r="Q181" s="49">
        <v>99.900002000000001</v>
      </c>
    </row>
    <row r="182" spans="1:17">
      <c r="A182" s="55">
        <v>41439</v>
      </c>
      <c r="B182" s="51">
        <v>254.99</v>
      </c>
      <c r="C182" s="51">
        <v>1154.1617799999999</v>
      </c>
      <c r="D182" s="51">
        <v>176.98</v>
      </c>
      <c r="E182" s="51">
        <v>1463.83</v>
      </c>
      <c r="F182" s="51">
        <v>142.38</v>
      </c>
      <c r="G182" s="51">
        <v>105.93</v>
      </c>
      <c r="H182" s="52">
        <v>104.5086</v>
      </c>
      <c r="I182" s="51">
        <v>2065.42193</v>
      </c>
      <c r="J182" s="54">
        <v>95.731870000000001</v>
      </c>
      <c r="K182" s="53">
        <v>28.71</v>
      </c>
      <c r="L182" s="53">
        <v>60.46</v>
      </c>
      <c r="M182" s="51">
        <v>97.5</v>
      </c>
      <c r="N182" s="52">
        <v>1.3206</v>
      </c>
      <c r="O182" s="52">
        <v>1.5523</v>
      </c>
      <c r="P182" s="51">
        <v>1394.27</v>
      </c>
      <c r="Q182" s="49">
        <v>107.900002</v>
      </c>
    </row>
    <row r="183" spans="1:17">
      <c r="A183" s="55">
        <v>41446</v>
      </c>
      <c r="B183" s="51">
        <v>243.01</v>
      </c>
      <c r="C183" s="51">
        <v>1115.57591</v>
      </c>
      <c r="D183" s="51">
        <v>167.85</v>
      </c>
      <c r="E183" s="51">
        <v>1421.19</v>
      </c>
      <c r="F183" s="51">
        <v>138.33000000000001</v>
      </c>
      <c r="G183" s="51">
        <v>100.91</v>
      </c>
      <c r="H183" s="52">
        <v>103.44759999999999</v>
      </c>
      <c r="I183" s="51">
        <v>1937.6049800000001</v>
      </c>
      <c r="J183" s="54">
        <v>92.641689999999997</v>
      </c>
      <c r="K183" s="53">
        <v>26.53</v>
      </c>
      <c r="L183" s="53">
        <v>57.36</v>
      </c>
      <c r="M183" s="51">
        <v>94.1</v>
      </c>
      <c r="N183" s="52">
        <v>1.3340000000000001</v>
      </c>
      <c r="O183" s="52">
        <v>1.571</v>
      </c>
      <c r="P183" s="51">
        <v>1298.0999999999999</v>
      </c>
      <c r="Q183" s="49">
        <v>97.510002</v>
      </c>
    </row>
    <row r="184" spans="1:17">
      <c r="A184" s="55">
        <v>41453</v>
      </c>
      <c r="B184" s="51">
        <v>250.67</v>
      </c>
      <c r="C184" s="51">
        <v>1111.1905200000001</v>
      </c>
      <c r="D184" s="51">
        <v>174.44</v>
      </c>
      <c r="E184" s="51">
        <v>1433.55</v>
      </c>
      <c r="F184" s="51">
        <v>139.62</v>
      </c>
      <c r="G184" s="51">
        <v>102.16</v>
      </c>
      <c r="H184" s="52">
        <v>103.5724</v>
      </c>
      <c r="I184" s="51">
        <v>2032.63697</v>
      </c>
      <c r="J184" s="54">
        <v>92.925539999999998</v>
      </c>
      <c r="K184" s="53">
        <v>27.31</v>
      </c>
      <c r="L184" s="53">
        <v>57.57</v>
      </c>
      <c r="M184" s="51">
        <v>97.84</v>
      </c>
      <c r="N184" s="52">
        <v>1.3115000000000001</v>
      </c>
      <c r="O184" s="52">
        <v>1.5399</v>
      </c>
      <c r="P184" s="51">
        <v>1194.68</v>
      </c>
      <c r="Q184" s="49">
        <v>76.5</v>
      </c>
    </row>
    <row r="185" spans="1:17">
      <c r="A185" s="55">
        <v>41460</v>
      </c>
      <c r="B185" s="51">
        <v>247.41</v>
      </c>
      <c r="C185" s="51">
        <v>1107.23</v>
      </c>
      <c r="D185" s="51">
        <v>175.43</v>
      </c>
      <c r="E185" s="51">
        <v>1449.05</v>
      </c>
      <c r="F185" s="51">
        <v>141.12</v>
      </c>
      <c r="G185" s="51">
        <v>107.72</v>
      </c>
      <c r="H185" s="52">
        <v>103.4</v>
      </c>
      <c r="I185" s="51">
        <v>2039.82448</v>
      </c>
      <c r="J185" s="54">
        <v>91.483999999999995</v>
      </c>
      <c r="K185" s="53">
        <v>26.86</v>
      </c>
      <c r="L185" s="53">
        <v>56.87</v>
      </c>
      <c r="M185" s="51">
        <v>99.25</v>
      </c>
      <c r="N185" s="52">
        <v>1.3005</v>
      </c>
      <c r="O185" s="52">
        <v>1.5199</v>
      </c>
      <c r="P185" s="51">
        <v>1215.46</v>
      </c>
      <c r="Q185" s="49">
        <v>94.419998000000007</v>
      </c>
    </row>
    <row r="186" spans="1:17">
      <c r="A186" s="55">
        <v>41467</v>
      </c>
      <c r="B186" s="51">
        <v>253.54</v>
      </c>
      <c r="C186" s="51">
        <v>1135.3479600000001</v>
      </c>
      <c r="D186" s="51">
        <v>179.95</v>
      </c>
      <c r="E186" s="51">
        <v>1498.31</v>
      </c>
      <c r="F186" s="51">
        <v>145.61000000000001</v>
      </c>
      <c r="G186" s="51">
        <v>108.81</v>
      </c>
      <c r="H186" s="52">
        <v>103.7196</v>
      </c>
      <c r="I186" s="51">
        <v>2101.5613800000001</v>
      </c>
      <c r="J186" s="54">
        <v>93.33914</v>
      </c>
      <c r="K186" s="53">
        <v>27.25</v>
      </c>
      <c r="L186" s="53">
        <v>57.875</v>
      </c>
      <c r="M186" s="51">
        <v>101.17</v>
      </c>
      <c r="N186" s="52">
        <v>1.2824</v>
      </c>
      <c r="O186" s="52">
        <v>1.49</v>
      </c>
      <c r="P186" s="51">
        <v>1282.58</v>
      </c>
      <c r="Q186" s="49">
        <v>92</v>
      </c>
    </row>
    <row r="187" spans="1:17">
      <c r="A187" s="55">
        <v>41474</v>
      </c>
      <c r="B187" s="51">
        <v>255.02</v>
      </c>
      <c r="C187" s="51">
        <v>1142.08035</v>
      </c>
      <c r="D187" s="51">
        <v>180.66</v>
      </c>
      <c r="E187" s="51">
        <v>1513.52</v>
      </c>
      <c r="F187" s="51">
        <v>146.99</v>
      </c>
      <c r="G187" s="51">
        <v>108.07</v>
      </c>
      <c r="H187" s="52">
        <v>103.8755</v>
      </c>
      <c r="I187" s="51">
        <v>2111.4177599999998</v>
      </c>
      <c r="J187" s="54">
        <v>93.229879999999994</v>
      </c>
      <c r="K187" s="53">
        <v>27.94</v>
      </c>
      <c r="L187" s="53">
        <v>58.62</v>
      </c>
      <c r="M187" s="51">
        <v>99.3</v>
      </c>
      <c r="N187" s="52">
        <v>1.3065</v>
      </c>
      <c r="O187" s="52">
        <v>1.5105</v>
      </c>
      <c r="P187" s="51">
        <v>1298.5999999999999</v>
      </c>
      <c r="Q187" s="49">
        <v>98.779999000000004</v>
      </c>
    </row>
    <row r="188" spans="1:17">
      <c r="A188" s="55">
        <v>41481</v>
      </c>
      <c r="B188" s="51">
        <v>255.85</v>
      </c>
      <c r="C188" s="51">
        <v>1147.40086</v>
      </c>
      <c r="D188" s="51">
        <v>179.44</v>
      </c>
      <c r="E188" s="51">
        <v>1516.21</v>
      </c>
      <c r="F188" s="51">
        <v>147.32</v>
      </c>
      <c r="G188" s="51">
        <v>107.17</v>
      </c>
      <c r="H188" s="52">
        <v>103.7466</v>
      </c>
      <c r="I188" s="51">
        <v>2094.3794600000001</v>
      </c>
      <c r="J188" s="54">
        <v>93.004750000000001</v>
      </c>
      <c r="K188" s="53">
        <v>27.66</v>
      </c>
      <c r="L188" s="53">
        <v>58.87</v>
      </c>
      <c r="M188" s="51">
        <v>100.7</v>
      </c>
      <c r="N188" s="52">
        <v>1.3139000000000001</v>
      </c>
      <c r="O188" s="52">
        <v>1.5264</v>
      </c>
      <c r="P188" s="51">
        <v>1333.91</v>
      </c>
      <c r="Q188" s="49">
        <v>105.120003</v>
      </c>
    </row>
    <row r="189" spans="1:17">
      <c r="A189" s="55">
        <v>41488</v>
      </c>
      <c r="B189" s="51">
        <v>253.31</v>
      </c>
      <c r="C189" s="51">
        <v>1141.4480799999999</v>
      </c>
      <c r="D189" s="51">
        <v>176.74</v>
      </c>
      <c r="E189" s="51">
        <v>1533.85</v>
      </c>
      <c r="F189" s="51">
        <v>148.52000000000001</v>
      </c>
      <c r="G189" s="51">
        <v>108.95</v>
      </c>
      <c r="H189" s="52">
        <v>103.7479</v>
      </c>
      <c r="I189" s="51">
        <v>2068.3436000000002</v>
      </c>
      <c r="J189" s="54">
        <v>92.076779999999999</v>
      </c>
      <c r="K189" s="53">
        <v>27.41</v>
      </c>
      <c r="L189" s="53">
        <v>58.49</v>
      </c>
      <c r="M189" s="51">
        <v>98.08</v>
      </c>
      <c r="N189" s="52">
        <v>1.3272999999999999</v>
      </c>
      <c r="O189" s="52">
        <v>1.5377000000000001</v>
      </c>
      <c r="P189" s="51">
        <v>1312.13</v>
      </c>
      <c r="Q189" s="49">
        <v>105</v>
      </c>
    </row>
    <row r="190" spans="1:17">
      <c r="A190" s="55">
        <v>41495</v>
      </c>
      <c r="B190" s="51">
        <v>252.2</v>
      </c>
      <c r="C190" s="51">
        <v>1150.05729</v>
      </c>
      <c r="D190" s="51">
        <v>176.69</v>
      </c>
      <c r="E190" s="51">
        <v>1526.9</v>
      </c>
      <c r="F190" s="51">
        <v>147.86000000000001</v>
      </c>
      <c r="G190" s="51">
        <v>108.22</v>
      </c>
      <c r="H190" s="52">
        <v>103.84139999999999</v>
      </c>
      <c r="I190" s="51">
        <v>2048.7518500000001</v>
      </c>
      <c r="J190" s="54">
        <v>94.031499999999994</v>
      </c>
      <c r="K190" s="53">
        <v>27.38</v>
      </c>
      <c r="L190" s="53">
        <v>59.22</v>
      </c>
      <c r="M190" s="51">
        <v>98.88</v>
      </c>
      <c r="N190" s="52">
        <v>1.3272999999999999</v>
      </c>
      <c r="O190" s="52">
        <v>1.5286</v>
      </c>
      <c r="P190" s="51">
        <v>1311.88</v>
      </c>
      <c r="Q190" s="49">
        <v>113.379997</v>
      </c>
    </row>
    <row r="191" spans="1:17">
      <c r="A191" s="55">
        <v>41502</v>
      </c>
      <c r="B191" s="51">
        <v>251.76</v>
      </c>
      <c r="C191" s="51">
        <v>1138.6383000000001</v>
      </c>
      <c r="D191" s="51">
        <v>170.12</v>
      </c>
      <c r="E191" s="51">
        <v>1508.8</v>
      </c>
      <c r="F191" s="51">
        <v>146.21</v>
      </c>
      <c r="G191" s="51">
        <v>110.4</v>
      </c>
      <c r="H191" s="52">
        <v>103.2658</v>
      </c>
      <c r="I191" s="51">
        <v>2014.9418900000001</v>
      </c>
      <c r="J191" s="54">
        <v>92.580110000000005</v>
      </c>
      <c r="K191" s="53">
        <v>26.85</v>
      </c>
      <c r="L191" s="53">
        <v>58.22</v>
      </c>
      <c r="M191" s="51">
        <v>96.19</v>
      </c>
      <c r="N191" s="52">
        <v>1.3338000000000001</v>
      </c>
      <c r="O191" s="52">
        <v>1.5501</v>
      </c>
      <c r="P191" s="51">
        <v>1372.23</v>
      </c>
      <c r="Q191" s="49">
        <v>122.110001</v>
      </c>
    </row>
    <row r="192" spans="1:17">
      <c r="A192" s="55">
        <v>41509</v>
      </c>
      <c r="B192" s="51">
        <v>244.72</v>
      </c>
      <c r="C192" s="51">
        <v>1122.30845</v>
      </c>
      <c r="D192" s="51">
        <v>170.37</v>
      </c>
      <c r="E192" s="51">
        <v>1508.49</v>
      </c>
      <c r="F192" s="51">
        <v>146.01</v>
      </c>
      <c r="G192" s="51">
        <v>111.04</v>
      </c>
      <c r="H192" s="52">
        <v>103.12909999999999</v>
      </c>
      <c r="I192" s="51">
        <v>1974.8036300000001</v>
      </c>
      <c r="J192" s="54">
        <v>91.492369999999994</v>
      </c>
      <c r="K192" s="53">
        <v>26.54</v>
      </c>
      <c r="L192" s="53">
        <v>57.87</v>
      </c>
      <c r="M192" s="51">
        <v>97.51</v>
      </c>
      <c r="N192" s="52">
        <v>1.3326</v>
      </c>
      <c r="O192" s="52">
        <v>1.5617000000000001</v>
      </c>
      <c r="P192" s="51">
        <v>1380.49</v>
      </c>
      <c r="Q192" s="49">
        <v>146.009995</v>
      </c>
    </row>
    <row r="193" spans="1:19">
      <c r="A193" s="55">
        <v>41516</v>
      </c>
      <c r="B193" s="51">
        <v>239.73</v>
      </c>
      <c r="C193" s="51">
        <v>1112.2885699999999</v>
      </c>
      <c r="D193" s="51">
        <v>168.33</v>
      </c>
      <c r="E193" s="51">
        <v>1472.74</v>
      </c>
      <c r="F193" s="51">
        <v>142.81</v>
      </c>
      <c r="G193" s="51">
        <v>114.01</v>
      </c>
      <c r="H193" s="52">
        <v>103.2998</v>
      </c>
      <c r="I193" s="51">
        <v>1957.20688</v>
      </c>
      <c r="J193" s="54">
        <v>92.282820000000001</v>
      </c>
      <c r="K193" s="53">
        <v>26.34</v>
      </c>
      <c r="L193" s="53">
        <v>57.34</v>
      </c>
      <c r="M193" s="51">
        <v>98.2</v>
      </c>
      <c r="N193" s="52">
        <v>1.3381000000000001</v>
      </c>
      <c r="O193" s="52">
        <v>1.5572999999999999</v>
      </c>
      <c r="P193" s="51">
        <v>1397.77</v>
      </c>
      <c r="Q193" s="49">
        <v>126.32</v>
      </c>
    </row>
    <row r="194" spans="1:19">
      <c r="A194" s="55">
        <v>41523</v>
      </c>
      <c r="B194" s="51">
        <v>245.15</v>
      </c>
      <c r="C194" s="51">
        <v>1132.0976800000001</v>
      </c>
      <c r="D194" s="51">
        <v>170.75</v>
      </c>
      <c r="E194" s="51">
        <v>1502.4</v>
      </c>
      <c r="F194" s="51">
        <v>145.47</v>
      </c>
      <c r="G194" s="51">
        <v>116.12</v>
      </c>
      <c r="H194" s="52">
        <v>102.8402</v>
      </c>
      <c r="I194" s="51">
        <v>1957.49756</v>
      </c>
      <c r="J194" s="54">
        <v>91.805400000000006</v>
      </c>
      <c r="K194" s="53">
        <v>26.42</v>
      </c>
      <c r="L194" s="53">
        <v>57.34</v>
      </c>
      <c r="M194" s="51">
        <v>98.34</v>
      </c>
      <c r="N194" s="52">
        <v>1.3231999999999999</v>
      </c>
      <c r="O194" s="52">
        <v>1.5509999999999999</v>
      </c>
      <c r="P194" s="51">
        <v>1384.5</v>
      </c>
      <c r="Q194" s="49">
        <v>138.300003</v>
      </c>
    </row>
    <row r="195" spans="1:19">
      <c r="A195" s="55">
        <v>41530</v>
      </c>
      <c r="B195" s="51">
        <v>253.29</v>
      </c>
      <c r="C195" s="51">
        <v>1142.6509000000001</v>
      </c>
      <c r="D195" s="51">
        <v>175.18</v>
      </c>
      <c r="E195" s="51">
        <v>1533.72</v>
      </c>
      <c r="F195" s="51">
        <v>148.66999999999999</v>
      </c>
      <c r="G195" s="51">
        <v>112.78</v>
      </c>
      <c r="H195" s="52">
        <v>102.9919</v>
      </c>
      <c r="I195" s="51">
        <v>2020.1507300000001</v>
      </c>
      <c r="J195" s="54">
        <v>92.836089999999999</v>
      </c>
      <c r="K195" s="53">
        <v>26.46</v>
      </c>
      <c r="L195" s="53">
        <v>58.05</v>
      </c>
      <c r="M195" s="51">
        <v>99.82</v>
      </c>
      <c r="N195" s="52">
        <v>1.3168</v>
      </c>
      <c r="O195" s="52">
        <v>1.5633999999999999</v>
      </c>
      <c r="P195" s="51">
        <v>1320.39</v>
      </c>
      <c r="Q195" s="49">
        <v>134</v>
      </c>
    </row>
    <row r="196" spans="1:19">
      <c r="A196" s="55">
        <v>41537</v>
      </c>
      <c r="B196" s="51">
        <v>261.58999999999997</v>
      </c>
      <c r="C196" s="51">
        <v>1150.1548600000001</v>
      </c>
      <c r="D196" s="51">
        <v>180.69</v>
      </c>
      <c r="E196" s="51">
        <v>1563.26</v>
      </c>
      <c r="F196" s="51">
        <v>151.49</v>
      </c>
      <c r="G196" s="51">
        <v>109.22</v>
      </c>
      <c r="H196" s="52">
        <v>103.32729999999999</v>
      </c>
      <c r="I196" s="51">
        <v>2111.2989200000002</v>
      </c>
      <c r="J196" s="54">
        <v>95.487610000000004</v>
      </c>
      <c r="K196" s="53">
        <v>27.41</v>
      </c>
      <c r="L196" s="53">
        <v>59.192</v>
      </c>
      <c r="M196" s="51">
        <v>99.45</v>
      </c>
      <c r="N196" s="52">
        <v>1.3305</v>
      </c>
      <c r="O196" s="52">
        <v>1.5871</v>
      </c>
      <c r="P196" s="51">
        <v>1355.95</v>
      </c>
      <c r="Q196" s="49">
        <v>143.88000500000001</v>
      </c>
    </row>
    <row r="197" spans="1:19">
      <c r="A197" s="55">
        <v>41544</v>
      </c>
      <c r="B197" s="51">
        <v>256.64999999999998</v>
      </c>
      <c r="C197" s="51">
        <v>1149.7855400000001</v>
      </c>
      <c r="D197" s="51">
        <v>179.54</v>
      </c>
      <c r="E197" s="51">
        <v>1554.99</v>
      </c>
      <c r="F197" s="51">
        <v>150.68</v>
      </c>
      <c r="G197" s="51">
        <v>108.63</v>
      </c>
      <c r="H197" s="52">
        <v>103.7123</v>
      </c>
      <c r="I197" s="51">
        <v>2078.2054899999998</v>
      </c>
      <c r="J197" s="54">
        <v>95.019499999999994</v>
      </c>
      <c r="K197" s="53">
        <v>27.36</v>
      </c>
      <c r="L197" s="53">
        <v>59.38</v>
      </c>
      <c r="M197" s="51">
        <v>99.15</v>
      </c>
      <c r="N197" s="52">
        <v>1.3545</v>
      </c>
      <c r="O197" s="52">
        <v>1.6024</v>
      </c>
      <c r="P197" s="51">
        <v>1337.92</v>
      </c>
      <c r="Q197" s="49">
        <v>137.800003</v>
      </c>
    </row>
    <row r="198" spans="1:19">
      <c r="A198" s="55">
        <v>41551</v>
      </c>
      <c r="B198" s="51">
        <v>259.83</v>
      </c>
      <c r="C198" s="51">
        <v>1153.6399799999999</v>
      </c>
      <c r="D198" s="51">
        <v>177.01</v>
      </c>
      <c r="E198" s="51">
        <v>1547.5</v>
      </c>
      <c r="F198" s="51">
        <v>149.83000000000001</v>
      </c>
      <c r="G198" s="51">
        <v>109.46</v>
      </c>
      <c r="H198" s="52">
        <v>103.824</v>
      </c>
      <c r="I198" s="51">
        <v>2042.1078299999999</v>
      </c>
      <c r="J198" s="54">
        <v>95.8673</v>
      </c>
      <c r="K198" s="53">
        <v>27.33</v>
      </c>
      <c r="L198" s="53">
        <v>59.65</v>
      </c>
      <c r="M198" s="51">
        <v>97.92</v>
      </c>
      <c r="N198" s="52">
        <v>1.3478000000000001</v>
      </c>
      <c r="O198" s="52">
        <v>1.6115999999999999</v>
      </c>
      <c r="P198" s="51">
        <v>1320.89</v>
      </c>
      <c r="Q198" s="49">
        <v>147.529999</v>
      </c>
    </row>
    <row r="199" spans="1:19">
      <c r="A199" s="55">
        <v>41558</v>
      </c>
      <c r="B199" s="51">
        <v>264.08</v>
      </c>
      <c r="C199" s="51">
        <v>1149.97405</v>
      </c>
      <c r="D199" s="51">
        <v>180.32</v>
      </c>
      <c r="E199" s="51">
        <v>1557.35</v>
      </c>
      <c r="F199" s="51">
        <v>150.91</v>
      </c>
      <c r="G199" s="51">
        <v>111.28</v>
      </c>
      <c r="H199" s="52">
        <v>103.75749999999999</v>
      </c>
      <c r="I199" s="51">
        <v>2078.45633</v>
      </c>
      <c r="J199" s="54">
        <v>95.925659999999993</v>
      </c>
      <c r="K199" s="53">
        <v>27.63</v>
      </c>
      <c r="L199" s="53">
        <v>59.86</v>
      </c>
      <c r="M199" s="51">
        <v>97.42</v>
      </c>
      <c r="N199" s="52">
        <v>1.3554999999999999</v>
      </c>
      <c r="O199" s="52">
        <v>1.6016999999999999</v>
      </c>
      <c r="P199" s="51">
        <v>1268.3</v>
      </c>
      <c r="Q199" s="49">
        <v>186.10000600000001</v>
      </c>
    </row>
    <row r="200" spans="1:19">
      <c r="A200" s="55">
        <v>41565</v>
      </c>
      <c r="B200" s="51">
        <v>267.23</v>
      </c>
      <c r="C200" s="51">
        <v>1163.7032999999999</v>
      </c>
      <c r="D200" s="51">
        <v>184.78</v>
      </c>
      <c r="E200" s="51">
        <v>1598.14</v>
      </c>
      <c r="F200" s="51">
        <v>154.79</v>
      </c>
      <c r="G200" s="51">
        <v>109.94</v>
      </c>
      <c r="H200" s="52">
        <v>103.9568</v>
      </c>
      <c r="I200" s="51">
        <v>2142.0947500000002</v>
      </c>
      <c r="J200" s="54">
        <v>97.02131</v>
      </c>
      <c r="K200" s="53">
        <v>27.91</v>
      </c>
      <c r="L200" s="53">
        <v>60.61</v>
      </c>
      <c r="M200" s="51">
        <v>98.07</v>
      </c>
      <c r="N200" s="52">
        <v>1.3543000000000001</v>
      </c>
      <c r="O200" s="52">
        <v>1.595</v>
      </c>
      <c r="P200" s="51">
        <v>1320.39</v>
      </c>
      <c r="Q200" s="49">
        <v>206.91000399999999</v>
      </c>
      <c r="R200" s="49">
        <v>3</v>
      </c>
      <c r="S200" s="56"/>
    </row>
    <row r="201" spans="1:19">
      <c r="A201" s="55">
        <v>41572</v>
      </c>
      <c r="B201" s="51">
        <v>264.89999999999998</v>
      </c>
      <c r="C201" s="51">
        <v>1147.8794700000001</v>
      </c>
      <c r="D201" s="51">
        <v>185.07</v>
      </c>
      <c r="E201" s="51">
        <v>1607.96</v>
      </c>
      <c r="F201" s="51">
        <v>155.58000000000001</v>
      </c>
      <c r="G201" s="51">
        <v>106.93</v>
      </c>
      <c r="H201" s="52">
        <v>104.1738</v>
      </c>
      <c r="I201" s="51">
        <v>2137.0456800000002</v>
      </c>
      <c r="J201" s="54">
        <v>97.589029999999994</v>
      </c>
      <c r="K201" s="53">
        <v>27.99</v>
      </c>
      <c r="L201" s="53">
        <v>61.01</v>
      </c>
      <c r="M201" s="51">
        <v>97.7</v>
      </c>
      <c r="N201" s="52">
        <v>1.3686</v>
      </c>
      <c r="O201" s="52">
        <v>1.6165</v>
      </c>
      <c r="P201" s="51">
        <v>1346.23</v>
      </c>
      <c r="Q201" s="49">
        <v>224</v>
      </c>
      <c r="R201" s="49">
        <v>3</v>
      </c>
      <c r="S201" s="56"/>
    </row>
    <row r="202" spans="1:19">
      <c r="A202" s="55">
        <v>41579</v>
      </c>
      <c r="B202" s="51">
        <v>264.14</v>
      </c>
      <c r="C202" s="51">
        <v>1150.46958</v>
      </c>
      <c r="D202" s="51">
        <v>181.26</v>
      </c>
      <c r="E202" s="51">
        <v>1597.86</v>
      </c>
      <c r="F202" s="51">
        <v>154.62</v>
      </c>
      <c r="G202" s="51">
        <v>105.91</v>
      </c>
      <c r="H202" s="52">
        <v>104.1691</v>
      </c>
      <c r="I202" s="51">
        <v>2102.67544</v>
      </c>
      <c r="J202" s="54">
        <v>96.814809999999994</v>
      </c>
      <c r="K202" s="53">
        <v>27.8</v>
      </c>
      <c r="L202" s="53">
        <v>59.65</v>
      </c>
      <c r="M202" s="51">
        <v>97.55</v>
      </c>
      <c r="N202" s="52">
        <v>1.3802000000000001</v>
      </c>
      <c r="O202" s="52">
        <v>1.6163000000000001</v>
      </c>
      <c r="P202" s="51">
        <v>1318.14</v>
      </c>
      <c r="Q202" s="49">
        <v>336.32000699999998</v>
      </c>
      <c r="R202" s="49">
        <v>3.2</v>
      </c>
      <c r="S202" s="56"/>
    </row>
    <row r="203" spans="1:19">
      <c r="A203" s="55">
        <v>41586</v>
      </c>
      <c r="B203" s="51">
        <v>257.92</v>
      </c>
      <c r="C203" s="51">
        <v>1140.31843</v>
      </c>
      <c r="D203" s="51">
        <v>176.81</v>
      </c>
      <c r="E203" s="51">
        <v>1596.28</v>
      </c>
      <c r="F203" s="51">
        <v>154.31</v>
      </c>
      <c r="G203" s="51">
        <v>105.12</v>
      </c>
      <c r="H203" s="52">
        <v>103.9465</v>
      </c>
      <c r="I203" s="51">
        <v>2059.4031599999998</v>
      </c>
      <c r="J203" s="54">
        <v>96.374719999999996</v>
      </c>
      <c r="K203" s="53">
        <v>27.194700000000001</v>
      </c>
      <c r="L203" s="53">
        <v>58.9099</v>
      </c>
      <c r="M203" s="51">
        <v>98.7</v>
      </c>
      <c r="N203" s="52">
        <v>1.3487</v>
      </c>
      <c r="O203" s="52">
        <v>1.5923</v>
      </c>
      <c r="P203" s="51">
        <v>1297.1500000000001</v>
      </c>
      <c r="Q203" s="49">
        <v>528.29998799999998</v>
      </c>
      <c r="R203" s="49">
        <v>4.25</v>
      </c>
      <c r="S203" s="56"/>
    </row>
    <row r="204" spans="1:19">
      <c r="A204" s="55">
        <v>41593</v>
      </c>
      <c r="B204" s="51">
        <v>258.52999999999997</v>
      </c>
      <c r="C204" s="51">
        <v>1149.92975</v>
      </c>
      <c r="D204" s="51">
        <v>179.89</v>
      </c>
      <c r="E204" s="51">
        <v>1621.5</v>
      </c>
      <c r="F204" s="51">
        <v>156.80000000000001</v>
      </c>
      <c r="G204" s="51">
        <v>108.5</v>
      </c>
      <c r="H204" s="52">
        <v>104.0185</v>
      </c>
      <c r="I204" s="51">
        <v>2082.3189699999998</v>
      </c>
      <c r="J204" s="54">
        <v>96.144090000000006</v>
      </c>
      <c r="K204" s="53">
        <v>27.12</v>
      </c>
      <c r="L204" s="53">
        <v>58.98</v>
      </c>
      <c r="M204" s="51">
        <v>99.16</v>
      </c>
      <c r="N204" s="52">
        <v>1.3361000000000001</v>
      </c>
      <c r="O204" s="52">
        <v>1.6005</v>
      </c>
      <c r="P204" s="51">
        <v>1291.3399999999999</v>
      </c>
      <c r="Q204" s="49">
        <v>795.01000999999997</v>
      </c>
      <c r="R204" s="49">
        <v>10</v>
      </c>
      <c r="S204" s="56"/>
    </row>
    <row r="205" spans="1:19">
      <c r="A205" s="55">
        <v>41600</v>
      </c>
      <c r="B205" s="51">
        <v>259.10000000000002</v>
      </c>
      <c r="C205" s="51">
        <v>1143.16509</v>
      </c>
      <c r="D205" s="51">
        <v>176</v>
      </c>
      <c r="E205" s="51">
        <v>1623.15</v>
      </c>
      <c r="F205" s="51">
        <v>156.91</v>
      </c>
      <c r="G205" s="51">
        <v>111.05</v>
      </c>
      <c r="H205" s="52">
        <v>103.9601</v>
      </c>
      <c r="I205" s="51">
        <v>2051.2629299999999</v>
      </c>
      <c r="J205" s="54">
        <v>96.028809999999993</v>
      </c>
      <c r="K205" s="53">
        <v>27.04</v>
      </c>
      <c r="L205" s="53">
        <v>59.115000000000002</v>
      </c>
      <c r="M205" s="51">
        <v>100.16</v>
      </c>
      <c r="N205" s="52">
        <v>1.35</v>
      </c>
      <c r="O205" s="52">
        <v>1.6120000000000001</v>
      </c>
      <c r="P205" s="51">
        <v>1249.27</v>
      </c>
      <c r="Q205" s="49">
        <v>1004.3900149999999</v>
      </c>
      <c r="R205" s="49">
        <v>35.299999</v>
      </c>
      <c r="S205" s="56"/>
    </row>
    <row r="206" spans="1:19">
      <c r="A206" s="55">
        <v>41607</v>
      </c>
      <c r="B206" s="51">
        <v>260.89</v>
      </c>
      <c r="C206" s="51">
        <v>1136.8123000000001</v>
      </c>
      <c r="D206" s="51">
        <v>175.24</v>
      </c>
      <c r="E206" s="51">
        <v>1628.42</v>
      </c>
      <c r="F206" s="51">
        <v>157.38999999999999</v>
      </c>
      <c r="G206" s="51">
        <v>109.69</v>
      </c>
      <c r="H206" s="52">
        <v>104.0483</v>
      </c>
      <c r="I206" s="51">
        <v>2036.90769</v>
      </c>
      <c r="J206" s="54">
        <v>95.686729999999997</v>
      </c>
      <c r="K206" s="53">
        <v>26.94</v>
      </c>
      <c r="L206" s="53">
        <v>59.16</v>
      </c>
      <c r="M206" s="51">
        <v>101.25</v>
      </c>
      <c r="N206" s="52">
        <v>1.3548</v>
      </c>
      <c r="O206" s="52">
        <v>1.6226</v>
      </c>
      <c r="P206" s="51">
        <v>1252.78</v>
      </c>
      <c r="Q206" s="49">
        <v>803.96002199999998</v>
      </c>
      <c r="R206" s="49">
        <v>27.93</v>
      </c>
      <c r="S206" s="56"/>
    </row>
    <row r="207" spans="1:19">
      <c r="A207" s="55">
        <v>41614</v>
      </c>
      <c r="B207" s="51">
        <v>259.3</v>
      </c>
      <c r="C207" s="51">
        <v>1130.5786499999999</v>
      </c>
      <c r="D207" s="51">
        <v>173.35</v>
      </c>
      <c r="E207" s="51">
        <v>1612.61</v>
      </c>
      <c r="F207" s="51">
        <v>155.87</v>
      </c>
      <c r="G207" s="51">
        <v>111.61</v>
      </c>
      <c r="H207" s="52">
        <v>103.64190000000001</v>
      </c>
      <c r="I207" s="51">
        <v>2005.7141300000001</v>
      </c>
      <c r="J207" s="54">
        <v>95.711309999999997</v>
      </c>
      <c r="K207" s="53">
        <v>26.78</v>
      </c>
      <c r="L207" s="53">
        <v>58.794800000000002</v>
      </c>
      <c r="M207" s="51">
        <v>102.42</v>
      </c>
      <c r="N207" s="52">
        <v>1.3588</v>
      </c>
      <c r="O207" s="52">
        <v>1.6361000000000001</v>
      </c>
      <c r="P207" s="51">
        <v>1237.75</v>
      </c>
      <c r="Q207" s="49">
        <v>919.88000499999998</v>
      </c>
      <c r="R207" s="49">
        <v>30.92</v>
      </c>
      <c r="S207" s="56"/>
    </row>
    <row r="208" spans="1:19">
      <c r="A208" s="55">
        <v>41621</v>
      </c>
      <c r="B208" s="51">
        <v>256.37</v>
      </c>
      <c r="C208" s="51">
        <v>1133.7200499999999</v>
      </c>
      <c r="D208" s="51">
        <v>170.46</v>
      </c>
      <c r="E208" s="51">
        <v>1587.69</v>
      </c>
      <c r="F208" s="51">
        <v>153.6</v>
      </c>
      <c r="G208" s="51">
        <v>108.83</v>
      </c>
      <c r="H208" s="52">
        <v>103.66070000000001</v>
      </c>
      <c r="I208" s="51">
        <v>1965.42769</v>
      </c>
      <c r="J208" s="54">
        <v>95.151830000000004</v>
      </c>
      <c r="K208" s="53">
        <v>26.87</v>
      </c>
      <c r="L208" s="53">
        <v>58.95</v>
      </c>
      <c r="M208" s="51">
        <v>102.9</v>
      </c>
      <c r="N208" s="52">
        <v>1.3718999999999999</v>
      </c>
      <c r="O208" s="52">
        <v>1.6347</v>
      </c>
      <c r="P208" s="51">
        <v>1235.75</v>
      </c>
      <c r="Q208" s="49">
        <v>639.48999000000003</v>
      </c>
      <c r="R208" s="49">
        <v>18</v>
      </c>
      <c r="S208" s="56"/>
    </row>
    <row r="209" spans="1:19">
      <c r="A209" s="55">
        <v>41628</v>
      </c>
      <c r="B209" s="51">
        <v>256.35000000000002</v>
      </c>
      <c r="C209" s="51">
        <v>1135.59527</v>
      </c>
      <c r="D209" s="51">
        <v>173.15</v>
      </c>
      <c r="E209" s="51">
        <v>1626.66</v>
      </c>
      <c r="F209" s="51">
        <v>157.07</v>
      </c>
      <c r="G209" s="51">
        <v>111.77</v>
      </c>
      <c r="H209" s="52">
        <v>103.5612</v>
      </c>
      <c r="I209" s="51">
        <v>1993.99847</v>
      </c>
      <c r="J209" s="54">
        <v>94.216759999999994</v>
      </c>
      <c r="K209" s="53">
        <v>27.06</v>
      </c>
      <c r="L209" s="53">
        <v>58.6</v>
      </c>
      <c r="M209" s="51">
        <v>103.19</v>
      </c>
      <c r="N209" s="52">
        <v>1.3738999999999999</v>
      </c>
      <c r="O209" s="52">
        <v>1.6297999999999999</v>
      </c>
      <c r="P209" s="51">
        <v>1199.68</v>
      </c>
      <c r="Q209" s="49">
        <v>784.96002199999998</v>
      </c>
      <c r="R209" s="49">
        <v>24.51</v>
      </c>
      <c r="S209" s="56"/>
    </row>
    <row r="210" spans="1:19">
      <c r="A210" s="55">
        <v>41635</v>
      </c>
      <c r="B210" s="51">
        <v>257.56</v>
      </c>
      <c r="C210" s="51">
        <v>1132.74585</v>
      </c>
      <c r="D210" s="51">
        <v>173.93</v>
      </c>
      <c r="E210" s="51">
        <v>1654.16</v>
      </c>
      <c r="F210" s="51">
        <v>159.54</v>
      </c>
      <c r="G210" s="51">
        <v>112.18</v>
      </c>
      <c r="H210" s="52">
        <v>103.2182</v>
      </c>
      <c r="I210" s="51">
        <v>1999.1892800000001</v>
      </c>
      <c r="J210" s="54">
        <v>94.093350000000001</v>
      </c>
      <c r="K210" s="53">
        <v>26.98</v>
      </c>
      <c r="L210" s="53">
        <v>58.24</v>
      </c>
      <c r="M210" s="51">
        <v>104.08</v>
      </c>
      <c r="N210" s="52">
        <v>1.3669</v>
      </c>
      <c r="O210" s="52">
        <v>1.6329</v>
      </c>
      <c r="P210" s="51">
        <v>1218.72</v>
      </c>
      <c r="Q210" s="49">
        <v>1014.73999</v>
      </c>
      <c r="R210" s="49">
        <v>26.01</v>
      </c>
      <c r="S210" s="56"/>
    </row>
    <row r="211" spans="1:19">
      <c r="A211" s="55">
        <v>41642</v>
      </c>
      <c r="B211" s="51">
        <v>254.71</v>
      </c>
      <c r="C211" s="51">
        <v>1139.7129500000001</v>
      </c>
      <c r="D211" s="51">
        <v>174.82</v>
      </c>
      <c r="E211" s="51">
        <v>1646.05</v>
      </c>
      <c r="F211" s="51">
        <v>158.91999999999999</v>
      </c>
      <c r="G211" s="51">
        <v>106.89</v>
      </c>
      <c r="H211" s="52">
        <v>103.3762</v>
      </c>
      <c r="I211" s="51">
        <v>2000.2717399999999</v>
      </c>
      <c r="J211" s="54">
        <v>94.142070000000004</v>
      </c>
      <c r="K211" s="53">
        <v>27</v>
      </c>
      <c r="L211" s="53">
        <v>58.02</v>
      </c>
      <c r="M211" s="51">
        <v>105.13</v>
      </c>
      <c r="N211" s="52">
        <v>1.3742000000000001</v>
      </c>
      <c r="O211" s="52">
        <v>1.6466000000000001</v>
      </c>
      <c r="P211" s="51">
        <v>1233.04</v>
      </c>
      <c r="Q211" s="49">
        <v>939.78997800000002</v>
      </c>
      <c r="R211" s="49">
        <v>25.389999</v>
      </c>
      <c r="S211" s="56"/>
    </row>
    <row r="212" spans="1:19">
      <c r="A212" s="55">
        <v>41649</v>
      </c>
      <c r="B212" s="51">
        <v>253.71</v>
      </c>
      <c r="C212" s="51">
        <v>1119.80321</v>
      </c>
      <c r="D212" s="51">
        <v>175.58</v>
      </c>
      <c r="E212" s="51">
        <v>1655.11</v>
      </c>
      <c r="F212" s="51">
        <v>160.02000000000001</v>
      </c>
      <c r="G212" s="51">
        <v>107.25</v>
      </c>
      <c r="H212" s="52">
        <v>103.6939</v>
      </c>
      <c r="I212" s="51">
        <v>2018.94245</v>
      </c>
      <c r="J212" s="54">
        <v>94.817570000000003</v>
      </c>
      <c r="K212" s="53">
        <v>27.22</v>
      </c>
      <c r="L212" s="53">
        <v>58.52</v>
      </c>
      <c r="M212" s="51">
        <v>104.85</v>
      </c>
      <c r="N212" s="52">
        <v>1.3588</v>
      </c>
      <c r="O212" s="52">
        <v>1.6408</v>
      </c>
      <c r="P212" s="51">
        <v>1245.1600000000001</v>
      </c>
      <c r="Q212" s="49">
        <v>954.79998799999998</v>
      </c>
      <c r="R212" s="49">
        <v>24.9</v>
      </c>
      <c r="S212" s="56"/>
    </row>
    <row r="213" spans="1:19">
      <c r="A213" s="55">
        <v>41656</v>
      </c>
      <c r="B213" s="51">
        <v>253.73</v>
      </c>
      <c r="C213" s="51">
        <v>1113.95326</v>
      </c>
      <c r="D213" s="51">
        <v>176.1</v>
      </c>
      <c r="E213" s="51">
        <v>1657.32</v>
      </c>
      <c r="F213" s="51">
        <v>160.18</v>
      </c>
      <c r="G213" s="51">
        <v>106.48</v>
      </c>
      <c r="H213" s="52">
        <v>103.89919999999999</v>
      </c>
      <c r="I213" s="51">
        <v>2024.8033499999999</v>
      </c>
      <c r="J213" s="54">
        <v>94.111289999999997</v>
      </c>
      <c r="K213" s="53">
        <v>27.33</v>
      </c>
      <c r="L213" s="53">
        <v>58.14</v>
      </c>
      <c r="M213" s="51">
        <v>104.09</v>
      </c>
      <c r="N213" s="52">
        <v>1.3668</v>
      </c>
      <c r="O213" s="52">
        <v>1.6478999999999999</v>
      </c>
      <c r="P213" s="51">
        <v>1252.3699999999999</v>
      </c>
      <c r="Q213" s="49">
        <v>1007</v>
      </c>
      <c r="R213" s="49">
        <v>22.34</v>
      </c>
      <c r="S213" s="56"/>
    </row>
    <row r="214" spans="1:19">
      <c r="A214" s="55">
        <v>41663</v>
      </c>
      <c r="B214" s="51">
        <v>249.43</v>
      </c>
      <c r="C214" s="51">
        <v>1093.41632</v>
      </c>
      <c r="D214" s="51">
        <v>173.4</v>
      </c>
      <c r="E214" s="51">
        <v>1618.36</v>
      </c>
      <c r="F214" s="51">
        <v>156.66</v>
      </c>
      <c r="G214" s="51">
        <v>107.88</v>
      </c>
      <c r="H214" s="52">
        <v>104.1326</v>
      </c>
      <c r="I214" s="51">
        <v>2023.83557</v>
      </c>
      <c r="J214" s="54">
        <v>94.067269999999994</v>
      </c>
      <c r="K214" s="53">
        <v>26.87</v>
      </c>
      <c r="L214" s="53">
        <v>58.09</v>
      </c>
      <c r="M214" s="51">
        <v>104.26</v>
      </c>
      <c r="N214" s="52">
        <v>1.3541000000000001</v>
      </c>
      <c r="O214" s="52">
        <v>1.6418999999999999</v>
      </c>
      <c r="P214" s="51">
        <v>1270.3</v>
      </c>
      <c r="Q214" s="49">
        <v>953.30999799999995</v>
      </c>
      <c r="R214" s="49">
        <v>21.870000999999998</v>
      </c>
      <c r="S214" s="56"/>
    </row>
    <row r="215" spans="1:19">
      <c r="A215" s="55">
        <v>41670</v>
      </c>
      <c r="B215" s="51">
        <v>244.42</v>
      </c>
      <c r="C215" s="51">
        <v>1089.6843699999999</v>
      </c>
      <c r="D215" s="51">
        <v>172.52</v>
      </c>
      <c r="E215" s="51">
        <v>1598.46</v>
      </c>
      <c r="F215" s="51">
        <v>154.76</v>
      </c>
      <c r="G215" s="51">
        <v>106.4</v>
      </c>
      <c r="H215" s="52">
        <v>104.3991</v>
      </c>
      <c r="I215" s="51">
        <v>1985.7867200000001</v>
      </c>
      <c r="J215" s="54">
        <v>94.317949999999996</v>
      </c>
      <c r="K215" s="53">
        <v>26.73</v>
      </c>
      <c r="L215" s="53">
        <v>57.72</v>
      </c>
      <c r="M215" s="51">
        <v>102.37</v>
      </c>
      <c r="N215" s="52">
        <v>1.3674999999999999</v>
      </c>
      <c r="O215" s="52">
        <v>1.6480999999999999</v>
      </c>
      <c r="P215" s="51">
        <v>1253.98</v>
      </c>
      <c r="Q215" s="49">
        <v>659.57000700000003</v>
      </c>
      <c r="R215" s="49">
        <v>18.700001</v>
      </c>
      <c r="S215" s="56"/>
    </row>
    <row r="216" spans="1:19">
      <c r="A216" s="55">
        <v>41677</v>
      </c>
      <c r="B216" s="51">
        <v>247.12</v>
      </c>
      <c r="C216" s="51">
        <v>1100.1681000000001</v>
      </c>
      <c r="D216" s="51">
        <v>173.43</v>
      </c>
      <c r="E216" s="51">
        <v>1611.78</v>
      </c>
      <c r="F216" s="51">
        <v>156.61000000000001</v>
      </c>
      <c r="G216" s="51">
        <v>109.57</v>
      </c>
      <c r="H216" s="52">
        <v>104.38209999999999</v>
      </c>
      <c r="I216" s="51">
        <v>2013.8375799999999</v>
      </c>
      <c r="J216" s="54">
        <v>95.199529999999996</v>
      </c>
      <c r="K216" s="53">
        <v>27.17</v>
      </c>
      <c r="L216" s="53">
        <v>58.22</v>
      </c>
      <c r="M216" s="51">
        <v>102.02</v>
      </c>
      <c r="N216" s="52">
        <v>1.3492</v>
      </c>
      <c r="O216" s="52">
        <v>1.6444000000000001</v>
      </c>
      <c r="P216" s="51">
        <v>1261.79</v>
      </c>
      <c r="Q216" s="49">
        <v>299.79998799999998</v>
      </c>
      <c r="R216" s="49">
        <v>15.23</v>
      </c>
      <c r="S216" s="56"/>
    </row>
    <row r="217" spans="1:19">
      <c r="A217" s="55">
        <v>41684</v>
      </c>
      <c r="B217" s="51">
        <v>251.42</v>
      </c>
      <c r="C217" s="51">
        <v>1112.2012500000001</v>
      </c>
      <c r="D217" s="51">
        <v>176.18</v>
      </c>
      <c r="E217" s="51">
        <v>1650.12</v>
      </c>
      <c r="F217" s="51">
        <v>160.32</v>
      </c>
      <c r="G217" s="51">
        <v>109.08</v>
      </c>
      <c r="H217" s="52">
        <v>104.3104</v>
      </c>
      <c r="I217" s="51">
        <v>2047.3537200000001</v>
      </c>
      <c r="J217" s="54">
        <v>95.963459999999998</v>
      </c>
      <c r="K217" s="53">
        <v>26.975000000000001</v>
      </c>
      <c r="L217" s="53">
        <v>58.65</v>
      </c>
      <c r="M217" s="51">
        <v>102.28</v>
      </c>
      <c r="N217" s="52">
        <v>1.3631</v>
      </c>
      <c r="O217" s="52">
        <v>1.6409</v>
      </c>
      <c r="P217" s="51">
        <v>1321.39</v>
      </c>
      <c r="Q217" s="49">
        <v>310.17001299999998</v>
      </c>
      <c r="R217" s="49">
        <v>15</v>
      </c>
      <c r="S217" s="56"/>
    </row>
    <row r="218" spans="1:19">
      <c r="A218" s="55">
        <v>41691</v>
      </c>
      <c r="B218" s="51">
        <v>251.53</v>
      </c>
      <c r="C218" s="51">
        <v>1102.8715199999999</v>
      </c>
      <c r="D218" s="51">
        <v>177.88</v>
      </c>
      <c r="E218" s="51">
        <v>1659.85</v>
      </c>
      <c r="F218" s="51">
        <v>161.32</v>
      </c>
      <c r="G218" s="51">
        <v>109.85</v>
      </c>
      <c r="H218" s="52">
        <v>104.30029999999999</v>
      </c>
      <c r="I218" s="51">
        <v>2072.90236</v>
      </c>
      <c r="J218" s="54">
        <v>95.242800000000003</v>
      </c>
      <c r="K218" s="53">
        <v>27.16</v>
      </c>
      <c r="L218" s="53">
        <v>58.68</v>
      </c>
      <c r="M218" s="51">
        <v>101.8</v>
      </c>
      <c r="N218" s="52">
        <v>1.3686</v>
      </c>
      <c r="O218" s="52">
        <v>1.6742999999999999</v>
      </c>
      <c r="P218" s="51">
        <v>1325.4</v>
      </c>
      <c r="Q218" s="49">
        <v>544.55999799999995</v>
      </c>
      <c r="R218" s="49">
        <v>12.86</v>
      </c>
      <c r="S218" s="56"/>
    </row>
    <row r="219" spans="1:19">
      <c r="A219" s="55">
        <v>41698</v>
      </c>
      <c r="B219" s="51">
        <v>251.38</v>
      </c>
      <c r="C219" s="51">
        <v>1113.7518600000001</v>
      </c>
      <c r="D219" s="51">
        <v>178.11</v>
      </c>
      <c r="E219" s="51">
        <v>1675.4</v>
      </c>
      <c r="F219" s="51">
        <v>162.96</v>
      </c>
      <c r="G219" s="51">
        <v>109.07</v>
      </c>
      <c r="H219" s="52">
        <v>104.5329</v>
      </c>
      <c r="I219" s="51">
        <v>2081.7081400000002</v>
      </c>
      <c r="J219" s="54">
        <v>95.516890000000004</v>
      </c>
      <c r="K219" s="53">
        <v>27.55</v>
      </c>
      <c r="L219" s="53">
        <v>59.379899999999999</v>
      </c>
      <c r="M219" s="51">
        <v>102.53</v>
      </c>
      <c r="N219" s="52">
        <v>1.3734</v>
      </c>
      <c r="O219" s="52">
        <v>1.6618999999999999</v>
      </c>
      <c r="P219" s="51">
        <v>1333.21</v>
      </c>
      <c r="Q219" s="49">
        <v>627.04998799999998</v>
      </c>
      <c r="R219" s="49">
        <v>16.16</v>
      </c>
      <c r="S219" s="56"/>
    </row>
    <row r="220" spans="1:19">
      <c r="A220" s="55">
        <v>41705</v>
      </c>
      <c r="B220" s="51">
        <v>250.9</v>
      </c>
      <c r="C220" s="51">
        <v>1114.04142</v>
      </c>
      <c r="D220" s="51">
        <v>179.01</v>
      </c>
      <c r="E220" s="51">
        <v>1681.17</v>
      </c>
      <c r="F220" s="51">
        <v>163.72</v>
      </c>
      <c r="G220" s="51">
        <v>109</v>
      </c>
      <c r="H220" s="52">
        <v>104.3135</v>
      </c>
      <c r="I220" s="51">
        <v>2096.2298999999998</v>
      </c>
      <c r="J220" s="54">
        <v>95.459280000000007</v>
      </c>
      <c r="K220" s="53">
        <v>27.46</v>
      </c>
      <c r="L220" s="53">
        <v>59.41</v>
      </c>
      <c r="M220" s="51">
        <v>101.54</v>
      </c>
      <c r="N220" s="52">
        <v>1.3785000000000001</v>
      </c>
      <c r="O220" s="52">
        <v>1.6745000000000001</v>
      </c>
      <c r="P220" s="51">
        <v>1338.42</v>
      </c>
      <c r="Q220" s="49">
        <v>619.14001499999995</v>
      </c>
      <c r="R220" s="49">
        <v>17.18</v>
      </c>
      <c r="S220" s="56"/>
    </row>
    <row r="221" spans="1:19">
      <c r="A221" s="55">
        <v>41712</v>
      </c>
      <c r="B221" s="51">
        <v>245.13</v>
      </c>
      <c r="C221" s="51">
        <v>1103.5669399999999</v>
      </c>
      <c r="D221" s="51">
        <v>175.5</v>
      </c>
      <c r="E221" s="51">
        <v>1641.13</v>
      </c>
      <c r="F221" s="51">
        <v>159.69</v>
      </c>
      <c r="G221" s="51">
        <v>108.57</v>
      </c>
      <c r="H221" s="52">
        <v>104.5788</v>
      </c>
      <c r="I221" s="51">
        <v>2048.0590000000002</v>
      </c>
      <c r="J221" s="54">
        <v>95.793430000000001</v>
      </c>
      <c r="K221" s="53">
        <v>27.31</v>
      </c>
      <c r="L221" s="53">
        <v>59.54</v>
      </c>
      <c r="M221" s="51">
        <v>102.97</v>
      </c>
      <c r="N221" s="52">
        <v>1.3874</v>
      </c>
      <c r="O221" s="52">
        <v>1.6716</v>
      </c>
      <c r="P221" s="51">
        <v>1387</v>
      </c>
      <c r="Q221" s="49">
        <v>551.15997300000004</v>
      </c>
      <c r="R221" s="49">
        <v>15.49</v>
      </c>
      <c r="S221" s="56"/>
    </row>
    <row r="222" spans="1:19">
      <c r="A222" s="55">
        <v>41719</v>
      </c>
      <c r="B222" s="51">
        <v>247.37</v>
      </c>
      <c r="C222" s="51">
        <v>1094.9998399999999</v>
      </c>
      <c r="D222" s="51">
        <v>173.98</v>
      </c>
      <c r="E222" s="51">
        <v>1653.38</v>
      </c>
      <c r="F222" s="51">
        <v>160.77000000000001</v>
      </c>
      <c r="G222" s="51">
        <v>106.92</v>
      </c>
      <c r="H222" s="52">
        <v>104.3917</v>
      </c>
      <c r="I222" s="51">
        <v>2028.0509199999999</v>
      </c>
      <c r="J222" s="54">
        <v>94.816699999999997</v>
      </c>
      <c r="K222" s="53">
        <v>27.34</v>
      </c>
      <c r="L222" s="53">
        <v>58.98</v>
      </c>
      <c r="M222" s="51">
        <v>101.32</v>
      </c>
      <c r="N222" s="52">
        <v>1.3909</v>
      </c>
      <c r="O222" s="52">
        <v>1.6640999999999999</v>
      </c>
      <c r="P222" s="51">
        <v>1341.43</v>
      </c>
      <c r="Q222" s="49">
        <v>446.92001299999998</v>
      </c>
      <c r="R222" s="49">
        <v>12.75</v>
      </c>
      <c r="S222" s="56"/>
    </row>
    <row r="223" spans="1:19">
      <c r="A223" s="55">
        <v>41726</v>
      </c>
      <c r="B223" s="51">
        <v>256.52999999999997</v>
      </c>
      <c r="C223" s="51">
        <v>1109.2190599999999</v>
      </c>
      <c r="D223" s="51">
        <v>176.2</v>
      </c>
      <c r="E223" s="51">
        <v>1661.84</v>
      </c>
      <c r="F223" s="51">
        <v>161.5</v>
      </c>
      <c r="G223" s="51">
        <v>108.07</v>
      </c>
      <c r="H223" s="52">
        <v>104.5097</v>
      </c>
      <c r="I223" s="51">
        <v>2060.0959899999998</v>
      </c>
      <c r="J223" s="54">
        <v>96.196039999999996</v>
      </c>
      <c r="K223" s="53">
        <v>27.94</v>
      </c>
      <c r="L223" s="53">
        <v>59.81</v>
      </c>
      <c r="M223" s="51">
        <v>102.23</v>
      </c>
      <c r="N223" s="52">
        <v>1.3791</v>
      </c>
      <c r="O223" s="52">
        <v>1.6488</v>
      </c>
      <c r="P223" s="51">
        <v>1293.3399999999999</v>
      </c>
      <c r="Q223" s="49">
        <v>455.69000199999999</v>
      </c>
      <c r="R223" s="49">
        <v>11.39</v>
      </c>
      <c r="S223" s="56"/>
    </row>
    <row r="224" spans="1:19">
      <c r="A224" s="55">
        <v>41733</v>
      </c>
      <c r="B224" s="51">
        <v>261.77999999999997</v>
      </c>
      <c r="C224" s="51">
        <v>1121.5514900000001</v>
      </c>
      <c r="D224" s="51">
        <v>180.26</v>
      </c>
      <c r="E224" s="51">
        <v>1676.25</v>
      </c>
      <c r="F224" s="51">
        <v>163.04</v>
      </c>
      <c r="G224" s="51">
        <v>106.72</v>
      </c>
      <c r="H224" s="52">
        <v>104.5988</v>
      </c>
      <c r="I224" s="51">
        <v>2096.5169500000002</v>
      </c>
      <c r="J224" s="54">
        <v>95.905299999999997</v>
      </c>
      <c r="K224" s="53">
        <v>28.08</v>
      </c>
      <c r="L224" s="53">
        <v>60.07</v>
      </c>
      <c r="M224" s="51">
        <v>102.82</v>
      </c>
      <c r="N224" s="52">
        <v>1.3754</v>
      </c>
      <c r="O224" s="52">
        <v>1.6648000000000001</v>
      </c>
      <c r="P224" s="51">
        <v>1302.8599999999999</v>
      </c>
      <c r="Q224" s="49">
        <v>427.60000600000001</v>
      </c>
      <c r="R224" s="49">
        <v>10.35</v>
      </c>
      <c r="S224" s="56"/>
    </row>
    <row r="225" spans="1:19">
      <c r="A225" s="55">
        <v>41740</v>
      </c>
      <c r="B225" s="51">
        <v>264.51</v>
      </c>
      <c r="C225" s="51">
        <v>1109.4270899999999</v>
      </c>
      <c r="D225" s="51">
        <v>178.65</v>
      </c>
      <c r="E225" s="51">
        <v>1638.43</v>
      </c>
      <c r="F225" s="51">
        <v>159.27000000000001</v>
      </c>
      <c r="G225" s="51">
        <v>107.33</v>
      </c>
      <c r="H225" s="52">
        <v>104.78100000000001</v>
      </c>
      <c r="I225" s="51">
        <v>2099.94308</v>
      </c>
      <c r="J225" s="54">
        <v>97.301500000000004</v>
      </c>
      <c r="K225" s="53">
        <v>28.27</v>
      </c>
      <c r="L225" s="53">
        <v>61</v>
      </c>
      <c r="M225" s="51">
        <v>103.29</v>
      </c>
      <c r="N225" s="52">
        <v>1.3694999999999999</v>
      </c>
      <c r="O225" s="52">
        <v>1.6572</v>
      </c>
      <c r="P225" s="51">
        <v>1321.89</v>
      </c>
      <c r="Q225" s="49">
        <v>498.51001000000002</v>
      </c>
      <c r="R225" s="49">
        <v>12.73</v>
      </c>
      <c r="S225" s="56"/>
    </row>
    <row r="226" spans="1:19">
      <c r="A226" s="55">
        <v>41747</v>
      </c>
      <c r="B226" s="51">
        <v>264.52</v>
      </c>
      <c r="C226" s="51">
        <v>1109.03396</v>
      </c>
      <c r="D226" s="51">
        <v>181.52</v>
      </c>
      <c r="E226" s="51">
        <v>1670.6</v>
      </c>
      <c r="F226" s="51">
        <v>162.16</v>
      </c>
      <c r="G226" s="51">
        <v>109.53</v>
      </c>
      <c r="H226" s="52">
        <v>104.6769</v>
      </c>
      <c r="I226" s="51">
        <v>2119.7856200000001</v>
      </c>
      <c r="J226" s="54">
        <v>97.004710000000003</v>
      </c>
      <c r="K226" s="53">
        <v>28.24</v>
      </c>
      <c r="L226" s="53">
        <v>60.86</v>
      </c>
      <c r="M226" s="51">
        <v>101.55</v>
      </c>
      <c r="N226" s="52">
        <v>1.3835999999999999</v>
      </c>
      <c r="O226" s="52">
        <v>1.6708000000000001</v>
      </c>
      <c r="P226" s="51">
        <v>1304.8599999999999</v>
      </c>
      <c r="Q226" s="49">
        <v>443.17999300000002</v>
      </c>
      <c r="R226" s="49">
        <v>10.31</v>
      </c>
      <c r="S226" s="56"/>
    </row>
    <row r="227" spans="1:19">
      <c r="A227" s="55">
        <v>41754</v>
      </c>
      <c r="B227" s="51">
        <v>260.56</v>
      </c>
      <c r="C227" s="51">
        <v>1111.3718699999999</v>
      </c>
      <c r="D227" s="51">
        <v>181.17</v>
      </c>
      <c r="E227" s="51">
        <v>1670.76</v>
      </c>
      <c r="F227" s="51">
        <v>162.12</v>
      </c>
      <c r="G227" s="51">
        <v>109.58</v>
      </c>
      <c r="H227" s="52">
        <v>104.7379</v>
      </c>
      <c r="I227" s="51">
        <v>2119.7355499999999</v>
      </c>
      <c r="J227" s="54">
        <v>96.995620000000002</v>
      </c>
      <c r="K227" s="53">
        <v>28</v>
      </c>
      <c r="L227" s="53">
        <v>60.71</v>
      </c>
      <c r="M227" s="51">
        <v>102.48</v>
      </c>
      <c r="N227" s="52">
        <v>1.3808</v>
      </c>
      <c r="O227" s="52">
        <v>1.6785000000000001</v>
      </c>
      <c r="P227" s="51">
        <v>1302.8599999999999</v>
      </c>
      <c r="Q227" s="49">
        <v>436.04998799999998</v>
      </c>
      <c r="R227" s="49">
        <v>10.5</v>
      </c>
      <c r="S227" s="56"/>
    </row>
    <row r="228" spans="1:19">
      <c r="A228" s="55">
        <v>41761</v>
      </c>
      <c r="B228" s="51">
        <v>262.87</v>
      </c>
      <c r="C228" s="51">
        <v>1115.9938</v>
      </c>
      <c r="D228" s="51">
        <v>183.88</v>
      </c>
      <c r="E228" s="51">
        <v>1688.99</v>
      </c>
      <c r="F228" s="51">
        <v>163.84</v>
      </c>
      <c r="G228" s="51">
        <v>108.59</v>
      </c>
      <c r="H228" s="52">
        <v>104.8901</v>
      </c>
      <c r="I228" s="51">
        <v>2142.7362800000001</v>
      </c>
      <c r="J228" s="54">
        <v>97.342960000000005</v>
      </c>
      <c r="K228" s="53">
        <v>28.33</v>
      </c>
      <c r="L228" s="53">
        <v>61.13</v>
      </c>
      <c r="M228" s="51">
        <v>102.15</v>
      </c>
      <c r="N228" s="52">
        <v>1.3833</v>
      </c>
      <c r="O228" s="52">
        <v>1.679</v>
      </c>
      <c r="P228" s="51">
        <v>1287.83</v>
      </c>
      <c r="Q228" s="49">
        <v>433.23001099999999</v>
      </c>
      <c r="R228" s="49">
        <v>10.34</v>
      </c>
      <c r="S228" s="56"/>
    </row>
    <row r="229" spans="1:19">
      <c r="A229" s="55">
        <v>41768</v>
      </c>
      <c r="B229" s="51">
        <v>265.16000000000003</v>
      </c>
      <c r="C229" s="51">
        <v>1118.23189</v>
      </c>
      <c r="D229" s="51">
        <v>185.68</v>
      </c>
      <c r="E229" s="51">
        <v>1683.36</v>
      </c>
      <c r="F229" s="51">
        <v>162.97999999999999</v>
      </c>
      <c r="G229" s="51">
        <v>107.89</v>
      </c>
      <c r="H229" s="52">
        <v>104.9071</v>
      </c>
      <c r="I229" s="51">
        <v>2149.1264299999998</v>
      </c>
      <c r="J229" s="54">
        <v>97.883690000000001</v>
      </c>
      <c r="K229" s="53">
        <v>28.83</v>
      </c>
      <c r="L229" s="53">
        <v>61.34</v>
      </c>
      <c r="M229" s="51">
        <v>102.14</v>
      </c>
      <c r="N229" s="52">
        <v>1.387</v>
      </c>
      <c r="O229" s="52">
        <v>1.6867000000000001</v>
      </c>
      <c r="P229" s="51">
        <v>1293.3399999999999</v>
      </c>
      <c r="Q229" s="49">
        <v>450.14001500000001</v>
      </c>
      <c r="R229" s="49">
        <v>10.15</v>
      </c>
      <c r="S229" s="56"/>
    </row>
    <row r="230" spans="1:19">
      <c r="A230" s="55">
        <v>41775</v>
      </c>
      <c r="B230" s="51">
        <v>270.43</v>
      </c>
      <c r="C230" s="51">
        <v>1120.5527400000001</v>
      </c>
      <c r="D230" s="51">
        <v>188.19</v>
      </c>
      <c r="E230" s="51">
        <v>1683.69</v>
      </c>
      <c r="F230" s="51">
        <v>163.01</v>
      </c>
      <c r="G230" s="51">
        <v>109.75</v>
      </c>
      <c r="H230" s="52">
        <v>105.15649999999999</v>
      </c>
      <c r="I230" s="51">
        <v>2162.2783599999998</v>
      </c>
      <c r="J230" s="54">
        <v>97.998720000000006</v>
      </c>
      <c r="K230" s="53">
        <v>28.86</v>
      </c>
      <c r="L230" s="53">
        <v>61.59</v>
      </c>
      <c r="M230" s="51">
        <v>101.75</v>
      </c>
      <c r="N230" s="52">
        <v>1.3749</v>
      </c>
      <c r="O230" s="52">
        <v>1.6837</v>
      </c>
      <c r="P230" s="51">
        <v>1293.8399999999999</v>
      </c>
      <c r="Q230" s="49">
        <v>570.44000200000005</v>
      </c>
      <c r="R230" s="49">
        <v>11.8</v>
      </c>
      <c r="S230" s="56"/>
    </row>
    <row r="231" spans="1:19">
      <c r="A231" s="55">
        <v>41782</v>
      </c>
      <c r="B231" s="51">
        <v>274.01</v>
      </c>
      <c r="C231" s="51">
        <v>1126.0105000000001</v>
      </c>
      <c r="D231" s="51">
        <v>187.67</v>
      </c>
      <c r="E231" s="51">
        <v>1697.94</v>
      </c>
      <c r="F231" s="51">
        <v>164.48</v>
      </c>
      <c r="G231" s="51">
        <v>110.54</v>
      </c>
      <c r="H231" s="52">
        <v>104.9892</v>
      </c>
      <c r="I231" s="51">
        <v>2164.9738900000002</v>
      </c>
      <c r="J231" s="54">
        <v>98.007499999999993</v>
      </c>
      <c r="K231" s="53">
        <v>28.95</v>
      </c>
      <c r="L231" s="53">
        <v>61.46</v>
      </c>
      <c r="M231" s="51">
        <v>101.51</v>
      </c>
      <c r="N231" s="52">
        <v>1.3701000000000001</v>
      </c>
      <c r="O231" s="52">
        <v>1.6809000000000001</v>
      </c>
      <c r="P231" s="51">
        <v>1295.3499999999999</v>
      </c>
      <c r="Q231" s="49">
        <v>649.78997800000002</v>
      </c>
      <c r="R231" s="49">
        <v>11.12</v>
      </c>
      <c r="S231" s="56"/>
    </row>
    <row r="232" spans="1:19">
      <c r="A232" s="55">
        <v>41789</v>
      </c>
      <c r="B232" s="51">
        <v>271.69</v>
      </c>
      <c r="C232" s="51">
        <v>1133.52089</v>
      </c>
      <c r="D232" s="51">
        <v>189.33</v>
      </c>
      <c r="E232" s="51">
        <v>1715.18</v>
      </c>
      <c r="F232" s="51">
        <v>166.13</v>
      </c>
      <c r="G232" s="51">
        <v>109.41</v>
      </c>
      <c r="H232" s="52">
        <v>105.2317</v>
      </c>
      <c r="I232" s="51">
        <v>2186.9479900000001</v>
      </c>
      <c r="J232" s="54">
        <v>98.055689999999998</v>
      </c>
      <c r="K232" s="53">
        <v>29.28</v>
      </c>
      <c r="L232" s="53">
        <v>61.62</v>
      </c>
      <c r="M232" s="51">
        <v>101.94</v>
      </c>
      <c r="N232" s="52">
        <v>1.3625</v>
      </c>
      <c r="O232" s="52">
        <v>1.6833</v>
      </c>
      <c r="P232" s="51">
        <v>1257.78</v>
      </c>
      <c r="Q232" s="49">
        <v>651.04998799999998</v>
      </c>
      <c r="R232" s="49">
        <v>11.44</v>
      </c>
      <c r="S232" s="56"/>
    </row>
    <row r="233" spans="1:19">
      <c r="A233" s="55">
        <v>41796</v>
      </c>
      <c r="B233" s="51">
        <v>277.02999999999997</v>
      </c>
      <c r="C233" s="51">
        <v>1132.0161000000001</v>
      </c>
      <c r="D233" s="51">
        <v>191.42</v>
      </c>
      <c r="E233" s="51">
        <v>1734.47</v>
      </c>
      <c r="F233" s="51">
        <v>168.18</v>
      </c>
      <c r="G233" s="51">
        <v>108.61</v>
      </c>
      <c r="H233" s="52">
        <v>105.17570000000001</v>
      </c>
      <c r="I233" s="51">
        <v>2219.1711700000001</v>
      </c>
      <c r="J233" s="54">
        <v>98.301630000000003</v>
      </c>
      <c r="K233" s="53">
        <v>29.36</v>
      </c>
      <c r="L233" s="53">
        <v>61.5</v>
      </c>
      <c r="M233" s="51">
        <v>101.81</v>
      </c>
      <c r="N233" s="52">
        <v>1.3633</v>
      </c>
      <c r="O233" s="52">
        <v>1.6758999999999999</v>
      </c>
      <c r="P233" s="51">
        <v>1258.79</v>
      </c>
      <c r="Q233" s="49">
        <v>582.28997800000002</v>
      </c>
      <c r="R233" s="49">
        <v>9.51</v>
      </c>
      <c r="S233" s="56"/>
    </row>
    <row r="234" spans="1:19">
      <c r="A234" s="55">
        <v>41803</v>
      </c>
      <c r="B234" s="51">
        <v>277.39999999999998</v>
      </c>
      <c r="C234" s="51">
        <v>1138.6493499999999</v>
      </c>
      <c r="D234" s="51">
        <v>188.6</v>
      </c>
      <c r="E234" s="51">
        <v>1727.21</v>
      </c>
      <c r="F234" s="51">
        <v>167.62</v>
      </c>
      <c r="G234" s="51">
        <v>113.41</v>
      </c>
      <c r="H234" s="52">
        <v>105.07729999999999</v>
      </c>
      <c r="I234" s="51">
        <v>2181.5855000000001</v>
      </c>
      <c r="J234" s="54">
        <v>98.346800000000002</v>
      </c>
      <c r="K234" s="53">
        <v>28.97</v>
      </c>
      <c r="L234" s="53">
        <v>61.247500000000002</v>
      </c>
      <c r="M234" s="51">
        <v>102.45</v>
      </c>
      <c r="N234" s="52">
        <v>1.3643000000000001</v>
      </c>
      <c r="O234" s="52">
        <v>1.6794</v>
      </c>
      <c r="P234" s="51">
        <v>1275.51</v>
      </c>
      <c r="Q234" s="49">
        <v>603.61999500000002</v>
      </c>
      <c r="R234" s="49">
        <v>10</v>
      </c>
      <c r="S234" s="56"/>
    </row>
    <row r="235" spans="1:19">
      <c r="A235" s="55">
        <v>41810</v>
      </c>
      <c r="B235" s="51">
        <v>275.99</v>
      </c>
      <c r="C235" s="51">
        <v>1154.30882</v>
      </c>
      <c r="D235" s="51">
        <v>190.56</v>
      </c>
      <c r="E235" s="51">
        <v>1747.43</v>
      </c>
      <c r="F235" s="51">
        <v>169.54</v>
      </c>
      <c r="G235" s="51">
        <v>114.81</v>
      </c>
      <c r="H235" s="52">
        <v>105.0124</v>
      </c>
      <c r="I235" s="51">
        <v>2198.3001300000001</v>
      </c>
      <c r="J235" s="54">
        <v>98.522459999999995</v>
      </c>
      <c r="K235" s="53">
        <v>28.94</v>
      </c>
      <c r="L235" s="53">
        <v>61.45</v>
      </c>
      <c r="M235" s="51">
        <v>102.03</v>
      </c>
      <c r="N235" s="52">
        <v>1.3533999999999999</v>
      </c>
      <c r="O235" s="52">
        <v>1.6969000000000001</v>
      </c>
      <c r="P235" s="51">
        <v>1313.58</v>
      </c>
      <c r="Q235" s="49">
        <v>601.05999799999995</v>
      </c>
      <c r="R235" s="49">
        <v>9.61</v>
      </c>
      <c r="S235" s="56"/>
    </row>
    <row r="236" spans="1:19">
      <c r="A236" s="55">
        <v>41817</v>
      </c>
      <c r="B236" s="51">
        <v>276.13</v>
      </c>
      <c r="C236" s="51">
        <v>1162.17534</v>
      </c>
      <c r="D236" s="51">
        <v>191</v>
      </c>
      <c r="E236" s="51">
        <v>1740.86</v>
      </c>
      <c r="F236" s="51">
        <v>168.85</v>
      </c>
      <c r="G236" s="51">
        <v>113.3</v>
      </c>
      <c r="H236" s="52">
        <v>105.4063</v>
      </c>
      <c r="I236" s="51">
        <v>2199.2057399999999</v>
      </c>
      <c r="J236" s="54">
        <v>98.897959999999998</v>
      </c>
      <c r="K236" s="53">
        <v>29.18</v>
      </c>
      <c r="L236" s="53">
        <v>61.91</v>
      </c>
      <c r="M236" s="51">
        <v>102.08</v>
      </c>
      <c r="N236" s="52">
        <v>1.3593</v>
      </c>
      <c r="O236" s="52">
        <v>1.7012</v>
      </c>
      <c r="P236" s="51">
        <v>1321.49</v>
      </c>
      <c r="Q236" s="49">
        <v>626.65002400000003</v>
      </c>
      <c r="R236" s="49">
        <v>7.02</v>
      </c>
      <c r="S236" s="56"/>
    </row>
    <row r="237" spans="1:19">
      <c r="A237" s="55">
        <v>41824</v>
      </c>
      <c r="B237" s="51">
        <v>280.81</v>
      </c>
      <c r="C237" s="51">
        <v>1170.7218600000001</v>
      </c>
      <c r="D237" s="51">
        <v>190.78</v>
      </c>
      <c r="E237" s="51">
        <v>1763.44</v>
      </c>
      <c r="F237" s="51">
        <v>171.09</v>
      </c>
      <c r="G237" s="51">
        <v>110.64</v>
      </c>
      <c r="H237" s="52">
        <v>105.1675</v>
      </c>
      <c r="I237" s="51">
        <v>2204.84728</v>
      </c>
      <c r="J237" s="54">
        <v>98.927679999999995</v>
      </c>
      <c r="K237" s="53">
        <v>28.95</v>
      </c>
      <c r="L237" s="53">
        <v>61.76</v>
      </c>
      <c r="M237" s="51">
        <v>101.42</v>
      </c>
      <c r="N237" s="52">
        <v>1.3645</v>
      </c>
      <c r="O237" s="52">
        <v>1.7018</v>
      </c>
      <c r="P237" s="51">
        <v>1319.39</v>
      </c>
      <c r="Q237" s="49">
        <v>628.03002900000001</v>
      </c>
      <c r="R237" s="49">
        <v>8.8000000000000007</v>
      </c>
      <c r="S237" s="56"/>
    </row>
    <row r="238" spans="1:19">
      <c r="A238" s="55">
        <v>41831</v>
      </c>
      <c r="B238" s="51">
        <v>280.49</v>
      </c>
      <c r="C238" s="51">
        <v>1150.7408399999999</v>
      </c>
      <c r="D238" s="51">
        <v>191.39</v>
      </c>
      <c r="E238" s="51">
        <v>1736</v>
      </c>
      <c r="F238" s="51">
        <v>168.18</v>
      </c>
      <c r="G238" s="51">
        <v>106.66</v>
      </c>
      <c r="H238" s="52">
        <v>105.4074</v>
      </c>
      <c r="I238" s="51">
        <v>2212.3125500000001</v>
      </c>
      <c r="J238" s="54">
        <v>99.59778</v>
      </c>
      <c r="K238" s="53">
        <v>29.28</v>
      </c>
      <c r="L238" s="53">
        <v>62.226500000000001</v>
      </c>
      <c r="M238" s="51">
        <v>102.03</v>
      </c>
      <c r="N238" s="52">
        <v>1.3594999999999999</v>
      </c>
      <c r="O238" s="52">
        <v>1.716</v>
      </c>
      <c r="P238" s="51">
        <v>1338.42</v>
      </c>
      <c r="Q238" s="49">
        <v>620.97997999999995</v>
      </c>
      <c r="R238" s="49">
        <v>10.75</v>
      </c>
      <c r="S238" s="56"/>
    </row>
    <row r="239" spans="1:19">
      <c r="A239" s="55">
        <v>41838</v>
      </c>
      <c r="B239" s="51">
        <v>281.58</v>
      </c>
      <c r="C239" s="51">
        <v>1152.9313099999999</v>
      </c>
      <c r="D239" s="51">
        <v>193.47</v>
      </c>
      <c r="E239" s="51">
        <v>1744.29</v>
      </c>
      <c r="F239" s="51">
        <v>168.95</v>
      </c>
      <c r="G239" s="51">
        <v>107.24</v>
      </c>
      <c r="H239" s="52">
        <v>105.58669999999999</v>
      </c>
      <c r="I239" s="51">
        <v>2224.8894399999999</v>
      </c>
      <c r="J239" s="54">
        <v>99.723569999999995</v>
      </c>
      <c r="K239" s="53">
        <v>29.06</v>
      </c>
      <c r="L239" s="53">
        <v>62.44</v>
      </c>
      <c r="M239" s="51">
        <v>101.37</v>
      </c>
      <c r="N239" s="52">
        <v>1.3601000000000001</v>
      </c>
      <c r="O239" s="52">
        <v>1.7116</v>
      </c>
      <c r="P239" s="51">
        <v>1311.88</v>
      </c>
      <c r="Q239" s="49">
        <v>595.03002900000001</v>
      </c>
      <c r="R239" s="49">
        <v>7.81</v>
      </c>
      <c r="S239" s="56"/>
    </row>
    <row r="240" spans="1:19">
      <c r="A240" s="55">
        <v>41845</v>
      </c>
      <c r="B240" s="51">
        <v>284.62</v>
      </c>
      <c r="C240" s="51">
        <v>1147.3820499999999</v>
      </c>
      <c r="D240" s="51">
        <v>193.16</v>
      </c>
      <c r="E240" s="51">
        <v>1748.23</v>
      </c>
      <c r="F240" s="51">
        <v>169.35</v>
      </c>
      <c r="G240" s="51">
        <v>108.39</v>
      </c>
      <c r="H240" s="52">
        <v>105.68</v>
      </c>
      <c r="I240" s="51">
        <v>2244.9842899999999</v>
      </c>
      <c r="J240" s="54">
        <v>99.780929999999998</v>
      </c>
      <c r="K240" s="53">
        <v>29.3</v>
      </c>
      <c r="L240" s="53">
        <v>62.36</v>
      </c>
      <c r="M240" s="51">
        <v>101.38</v>
      </c>
      <c r="N240" s="52">
        <v>1.3526</v>
      </c>
      <c r="O240" s="52">
        <v>1.7091000000000001</v>
      </c>
      <c r="P240" s="51">
        <v>1296.8499999999999</v>
      </c>
      <c r="Q240" s="49">
        <v>588.94000200000005</v>
      </c>
      <c r="R240" s="49">
        <v>7.58</v>
      </c>
      <c r="S240" s="56"/>
    </row>
    <row r="241" spans="1:19">
      <c r="A241" s="55">
        <v>41852</v>
      </c>
      <c r="B241" s="51">
        <v>278.73</v>
      </c>
      <c r="C241" s="51">
        <v>1124.6289200000001</v>
      </c>
      <c r="D241" s="51">
        <v>191.66</v>
      </c>
      <c r="E241" s="51">
        <v>1705.73</v>
      </c>
      <c r="F241" s="51">
        <v>165.35</v>
      </c>
      <c r="G241" s="51">
        <v>104.84</v>
      </c>
      <c r="H241" s="52">
        <v>105.6743</v>
      </c>
      <c r="I241" s="51">
        <v>2214.5005799999999</v>
      </c>
      <c r="J241" s="54">
        <v>99.375799999999998</v>
      </c>
      <c r="K241" s="53">
        <v>28.71</v>
      </c>
      <c r="L241" s="53">
        <v>61.48</v>
      </c>
      <c r="M241" s="51">
        <v>101.74</v>
      </c>
      <c r="N241" s="52">
        <v>1.343</v>
      </c>
      <c r="O241" s="52">
        <v>1.6971000000000001</v>
      </c>
      <c r="P241" s="51">
        <v>1296.6500000000001</v>
      </c>
      <c r="Q241" s="49">
        <v>592.05999799999995</v>
      </c>
      <c r="R241" s="49">
        <v>6.95</v>
      </c>
      <c r="S241" s="56"/>
    </row>
    <row r="242" spans="1:19">
      <c r="A242" s="55">
        <v>41859</v>
      </c>
      <c r="B242" s="51">
        <v>276.36</v>
      </c>
      <c r="C242" s="51">
        <v>1113.86382</v>
      </c>
      <c r="D242" s="51">
        <v>189.6</v>
      </c>
      <c r="E242" s="51">
        <v>1690.57</v>
      </c>
      <c r="F242" s="51">
        <v>162.81</v>
      </c>
      <c r="G242" s="51">
        <v>105.02</v>
      </c>
      <c r="H242" s="52">
        <v>105.9324</v>
      </c>
      <c r="I242" s="51">
        <v>2178.4071600000002</v>
      </c>
      <c r="J242" s="54">
        <v>99.14443</v>
      </c>
      <c r="K242" s="53">
        <v>28.76</v>
      </c>
      <c r="L242" s="53">
        <v>61.65</v>
      </c>
      <c r="M242" s="51">
        <v>102.57</v>
      </c>
      <c r="N242" s="52">
        <v>1.3426</v>
      </c>
      <c r="O242" s="52">
        <v>1.6819</v>
      </c>
      <c r="P242" s="51">
        <v>1313.38</v>
      </c>
      <c r="Q242" s="49">
        <v>485.5</v>
      </c>
      <c r="R242" s="49">
        <v>4.34</v>
      </c>
      <c r="S242" s="56"/>
    </row>
    <row r="243" spans="1:19">
      <c r="A243" s="55">
        <v>41866</v>
      </c>
      <c r="B243" s="51">
        <v>283.10000000000002</v>
      </c>
      <c r="C243" s="51">
        <v>1130.60681</v>
      </c>
      <c r="D243" s="51">
        <v>193.95</v>
      </c>
      <c r="E243" s="51">
        <v>1714.24</v>
      </c>
      <c r="F243" s="51">
        <v>166.47</v>
      </c>
      <c r="G243" s="51">
        <v>103.53</v>
      </c>
      <c r="H243" s="52">
        <v>106.28400000000001</v>
      </c>
      <c r="I243" s="51">
        <v>2235.4162799999999</v>
      </c>
      <c r="J243" s="54">
        <v>99.957419999999999</v>
      </c>
      <c r="K243" s="53">
        <v>29.12</v>
      </c>
      <c r="L243" s="53">
        <v>62.23</v>
      </c>
      <c r="M243" s="51">
        <v>102.05</v>
      </c>
      <c r="N243" s="52">
        <v>1.34</v>
      </c>
      <c r="O243" s="52">
        <v>1.6781999999999999</v>
      </c>
      <c r="P243" s="51">
        <v>1298.8499999999999</v>
      </c>
      <c r="Q243" s="49">
        <v>509.709991</v>
      </c>
      <c r="R243" s="49">
        <v>5.43</v>
      </c>
      <c r="S243" s="56"/>
    </row>
    <row r="244" spans="1:19">
      <c r="A244" s="55">
        <v>41873</v>
      </c>
      <c r="B244" s="51">
        <v>286.27999999999997</v>
      </c>
      <c r="C244" s="51">
        <v>1132.9038700000001</v>
      </c>
      <c r="D244" s="51">
        <v>195.76</v>
      </c>
      <c r="E244" s="51">
        <v>1735.94</v>
      </c>
      <c r="F244" s="51">
        <v>168.43</v>
      </c>
      <c r="G244" s="51">
        <v>102.29</v>
      </c>
      <c r="H244" s="52">
        <v>106.1461</v>
      </c>
      <c r="I244" s="51">
        <v>2251.7578800000001</v>
      </c>
      <c r="J244" s="54">
        <v>99.598010000000002</v>
      </c>
      <c r="K244" s="53">
        <v>29.2</v>
      </c>
      <c r="L244" s="53">
        <v>61.73</v>
      </c>
      <c r="M244" s="51">
        <v>102.2</v>
      </c>
      <c r="N244" s="52">
        <v>1.3391999999999999</v>
      </c>
      <c r="O244" s="52">
        <v>1.6720999999999999</v>
      </c>
      <c r="P244" s="51">
        <v>1282.02</v>
      </c>
      <c r="Q244" s="49">
        <v>481.77999899999998</v>
      </c>
      <c r="R244" s="49">
        <v>4.92</v>
      </c>
      <c r="S244" s="56"/>
    </row>
    <row r="245" spans="1:19">
      <c r="A245" s="55">
        <v>41880</v>
      </c>
      <c r="B245" s="51">
        <v>286.67</v>
      </c>
      <c r="C245" s="51">
        <v>1143.56782</v>
      </c>
      <c r="D245" s="51">
        <v>195.66</v>
      </c>
      <c r="E245" s="51">
        <v>1748.67</v>
      </c>
      <c r="F245" s="51">
        <v>169.41</v>
      </c>
      <c r="G245" s="51">
        <v>103.19</v>
      </c>
      <c r="H245" s="52">
        <v>106.5369</v>
      </c>
      <c r="I245" s="51">
        <v>2232.4359800000002</v>
      </c>
      <c r="J245" s="54">
        <v>99.849400000000003</v>
      </c>
      <c r="K245" s="53">
        <v>29.47</v>
      </c>
      <c r="L245" s="53">
        <v>62.26</v>
      </c>
      <c r="M245" s="51">
        <v>104.4</v>
      </c>
      <c r="N245" s="52">
        <v>1.3218000000000001</v>
      </c>
      <c r="O245" s="52">
        <v>1.6569</v>
      </c>
      <c r="P245" s="51">
        <v>1290.3399999999999</v>
      </c>
      <c r="Q245" s="49">
        <v>485.75</v>
      </c>
      <c r="R245" s="49">
        <v>5.17</v>
      </c>
      <c r="S245" s="56"/>
    </row>
    <row r="246" spans="1:19">
      <c r="A246" s="55">
        <v>41887</v>
      </c>
      <c r="B246" s="51">
        <v>291.60000000000002</v>
      </c>
      <c r="C246" s="51">
        <v>1146.8468499999999</v>
      </c>
      <c r="D246" s="51">
        <v>196.88</v>
      </c>
      <c r="E246" s="51">
        <v>1750.61</v>
      </c>
      <c r="F246" s="51">
        <v>169.53</v>
      </c>
      <c r="G246" s="51">
        <v>100.82</v>
      </c>
      <c r="H246" s="52">
        <v>106.2848</v>
      </c>
      <c r="I246" s="51">
        <v>2247.9020999999998</v>
      </c>
      <c r="J246" s="54">
        <v>99.351960000000005</v>
      </c>
      <c r="K246" s="53">
        <v>29.4</v>
      </c>
      <c r="L246" s="53">
        <v>61.465000000000003</v>
      </c>
      <c r="M246" s="51">
        <v>104.03</v>
      </c>
      <c r="N246" s="52">
        <v>1.3137000000000001</v>
      </c>
      <c r="O246" s="52">
        <v>1.6593</v>
      </c>
      <c r="P246" s="51">
        <v>1269.8</v>
      </c>
      <c r="Q246" s="49">
        <v>477.73998999999998</v>
      </c>
      <c r="R246" s="49">
        <v>5.43</v>
      </c>
      <c r="S246" s="56"/>
    </row>
    <row r="247" spans="1:19">
      <c r="A247" s="55">
        <v>41894</v>
      </c>
      <c r="B247" s="51">
        <v>284.33</v>
      </c>
      <c r="C247" s="51">
        <v>1122.1420800000001</v>
      </c>
      <c r="D247" s="51">
        <v>189.22</v>
      </c>
      <c r="E247" s="51">
        <v>1729.5</v>
      </c>
      <c r="F247" s="51">
        <v>167.55</v>
      </c>
      <c r="G247" s="51">
        <v>97.11</v>
      </c>
      <c r="H247" s="52">
        <v>105.7022</v>
      </c>
      <c r="I247" s="51">
        <v>2213.6717800000001</v>
      </c>
      <c r="J247" s="54">
        <v>98.57629</v>
      </c>
      <c r="K247" s="53">
        <v>28.85</v>
      </c>
      <c r="L247" s="53">
        <v>59.72</v>
      </c>
      <c r="M247" s="51">
        <v>105.07</v>
      </c>
      <c r="N247" s="52">
        <v>1.2942</v>
      </c>
      <c r="O247" s="52">
        <v>1.62</v>
      </c>
      <c r="P247" s="51">
        <v>1237.75</v>
      </c>
      <c r="Q247" s="49">
        <v>401.61999500000002</v>
      </c>
      <c r="R247" s="49">
        <v>4.26</v>
      </c>
      <c r="S247" s="56"/>
    </row>
    <row r="248" spans="1:19">
      <c r="A248" s="55">
        <v>41901</v>
      </c>
      <c r="B248" s="51">
        <v>282.85000000000002</v>
      </c>
      <c r="C248" s="51">
        <v>1137.13165</v>
      </c>
      <c r="D248" s="51">
        <v>187.12</v>
      </c>
      <c r="E248" s="51">
        <v>1740.32</v>
      </c>
      <c r="F248" s="51">
        <v>168.25</v>
      </c>
      <c r="G248" s="51">
        <v>98.39</v>
      </c>
      <c r="H248" s="52">
        <v>105.8318</v>
      </c>
      <c r="I248" s="51">
        <v>2144.64941</v>
      </c>
      <c r="J248" s="54">
        <v>98.063320000000004</v>
      </c>
      <c r="K248" s="53">
        <v>28.64</v>
      </c>
      <c r="L248" s="53">
        <v>59.59</v>
      </c>
      <c r="M248" s="51">
        <v>107.25</v>
      </c>
      <c r="N248" s="52">
        <v>1.2975000000000001</v>
      </c>
      <c r="O248" s="52">
        <v>1.627</v>
      </c>
      <c r="P248" s="51">
        <v>1227.73</v>
      </c>
      <c r="Q248" s="49">
        <v>379.07998700000002</v>
      </c>
      <c r="R248" s="49">
        <v>4.2300000000000004</v>
      </c>
      <c r="S248" s="56"/>
    </row>
    <row r="249" spans="1:19">
      <c r="A249" s="55">
        <v>41908</v>
      </c>
      <c r="B249" s="51">
        <v>275.45999999999998</v>
      </c>
      <c r="C249" s="51">
        <v>1111.75785</v>
      </c>
      <c r="D249" s="51">
        <v>184.86</v>
      </c>
      <c r="E249" s="51">
        <v>1707.87</v>
      </c>
      <c r="F249" s="51">
        <v>165.03</v>
      </c>
      <c r="G249" s="51">
        <v>97</v>
      </c>
      <c r="H249" s="52">
        <v>106.12479999999999</v>
      </c>
      <c r="I249" s="51">
        <v>2096.6440899999998</v>
      </c>
      <c r="J249" s="54">
        <v>97.709149999999994</v>
      </c>
      <c r="K249" s="53">
        <v>28.67</v>
      </c>
      <c r="L249" s="53">
        <v>59.14</v>
      </c>
      <c r="M249" s="51">
        <v>109.04</v>
      </c>
      <c r="N249" s="52">
        <v>1.2826</v>
      </c>
      <c r="O249" s="52">
        <v>1.6287</v>
      </c>
      <c r="P249" s="51">
        <v>1219.22</v>
      </c>
      <c r="Q249" s="49">
        <v>322.85998499999999</v>
      </c>
      <c r="R249" s="49">
        <v>3.7</v>
      </c>
      <c r="S249" s="56"/>
    </row>
    <row r="250" spans="1:19">
      <c r="A250" s="55">
        <v>41915</v>
      </c>
      <c r="B250" s="51">
        <v>271.27999999999997</v>
      </c>
      <c r="C250" s="51">
        <v>1096.6109200000001</v>
      </c>
      <c r="D250" s="51">
        <v>181.57</v>
      </c>
      <c r="E250" s="51">
        <v>1675.29</v>
      </c>
      <c r="F250" s="51">
        <v>161.78</v>
      </c>
      <c r="G250" s="51">
        <v>92.31</v>
      </c>
      <c r="H250" s="52">
        <v>106.3569</v>
      </c>
      <c r="I250" s="51">
        <v>2064.3320199999998</v>
      </c>
      <c r="J250" s="54">
        <v>97.119569999999996</v>
      </c>
      <c r="K250" s="53">
        <v>28.56</v>
      </c>
      <c r="L250" s="53">
        <v>58.44</v>
      </c>
      <c r="M250" s="51">
        <v>109.16</v>
      </c>
      <c r="N250" s="52">
        <v>1.2684</v>
      </c>
      <c r="O250" s="52">
        <v>1.6244000000000001</v>
      </c>
      <c r="P250" s="51">
        <v>1204.19</v>
      </c>
      <c r="Q250" s="49">
        <v>373.17001299999998</v>
      </c>
      <c r="R250" s="49">
        <v>3.82</v>
      </c>
      <c r="S250" s="56"/>
    </row>
    <row r="251" spans="1:19">
      <c r="A251" s="55">
        <v>41922</v>
      </c>
      <c r="B251" s="51">
        <v>269.63</v>
      </c>
      <c r="C251" s="51">
        <v>1079.8892699999999</v>
      </c>
      <c r="D251" s="51">
        <v>183.08</v>
      </c>
      <c r="E251" s="51">
        <v>1626.68</v>
      </c>
      <c r="F251" s="51">
        <v>156.78</v>
      </c>
      <c r="G251" s="51">
        <v>90.21</v>
      </c>
      <c r="H251" s="52">
        <v>106.678</v>
      </c>
      <c r="I251" s="51">
        <v>2093.8569400000001</v>
      </c>
      <c r="J251" s="54">
        <v>97.712159999999997</v>
      </c>
      <c r="K251" s="53">
        <v>28.69</v>
      </c>
      <c r="L251" s="53">
        <v>59.3</v>
      </c>
      <c r="M251" s="51">
        <v>109.75</v>
      </c>
      <c r="N251" s="52">
        <v>1.2506999999999999</v>
      </c>
      <c r="O251" s="52">
        <v>1.5956999999999999</v>
      </c>
      <c r="P251" s="51">
        <v>1224.83</v>
      </c>
      <c r="Q251" s="49">
        <v>387.27999899999998</v>
      </c>
      <c r="R251" s="49">
        <v>3.99</v>
      </c>
      <c r="S251" s="56"/>
    </row>
    <row r="252" spans="1:19">
      <c r="A252" s="55">
        <v>41929</v>
      </c>
      <c r="B252" s="51">
        <v>265.7</v>
      </c>
      <c r="C252" s="51">
        <v>1067.3969</v>
      </c>
      <c r="D252" s="51">
        <v>183.99</v>
      </c>
      <c r="E252" s="51">
        <v>1613.56</v>
      </c>
      <c r="F252" s="51">
        <v>155.71</v>
      </c>
      <c r="G252" s="51">
        <v>86.16</v>
      </c>
      <c r="H252" s="52">
        <v>106.6904</v>
      </c>
      <c r="I252" s="51">
        <v>2096.7025699999999</v>
      </c>
      <c r="J252" s="54">
        <v>98.2042</v>
      </c>
      <c r="K252" s="53">
        <v>28.92</v>
      </c>
      <c r="L252" s="53">
        <v>59.5</v>
      </c>
      <c r="M252" s="51">
        <v>107.6</v>
      </c>
      <c r="N252" s="52">
        <v>1.2636000000000001</v>
      </c>
      <c r="O252" s="52">
        <v>1.6074999999999999</v>
      </c>
      <c r="P252" s="51">
        <v>1240.75</v>
      </c>
      <c r="Q252" s="49">
        <v>348.67001299999998</v>
      </c>
      <c r="R252" s="49">
        <v>3.71</v>
      </c>
      <c r="S252" s="56"/>
    </row>
    <row r="253" spans="1:19">
      <c r="A253" s="55">
        <v>41936</v>
      </c>
      <c r="B253" s="51">
        <v>267.45999999999998</v>
      </c>
      <c r="C253" s="51">
        <v>1080.8531499999999</v>
      </c>
      <c r="D253" s="51">
        <v>189.33</v>
      </c>
      <c r="E253" s="51">
        <v>1667.88</v>
      </c>
      <c r="F253" s="51">
        <v>160.97</v>
      </c>
      <c r="G253" s="51">
        <v>86.13</v>
      </c>
      <c r="H253" s="52">
        <v>106.55110000000001</v>
      </c>
      <c r="I253" s="51">
        <v>2167.19247</v>
      </c>
      <c r="J253" s="54">
        <v>98.327449999999999</v>
      </c>
      <c r="K253" s="53">
        <v>28.94</v>
      </c>
      <c r="L253" s="53">
        <v>59.2</v>
      </c>
      <c r="M253" s="51">
        <v>106.96</v>
      </c>
      <c r="N253" s="52">
        <v>1.2757000000000001</v>
      </c>
      <c r="O253" s="52">
        <v>1.6093999999999999</v>
      </c>
      <c r="P253" s="51">
        <v>1235.6500000000001</v>
      </c>
      <c r="Q253" s="49">
        <v>322.54998799999998</v>
      </c>
      <c r="R253" s="49">
        <v>3.59</v>
      </c>
      <c r="S253" s="56"/>
    </row>
    <row r="254" spans="1:19">
      <c r="A254" s="55">
        <v>41943</v>
      </c>
      <c r="B254" s="51">
        <v>275.23</v>
      </c>
      <c r="C254" s="51">
        <v>1079.9467400000001</v>
      </c>
      <c r="D254" s="51">
        <v>194.68</v>
      </c>
      <c r="E254" s="51">
        <v>1708.09</v>
      </c>
      <c r="F254" s="51">
        <v>164.75</v>
      </c>
      <c r="G254" s="51">
        <v>85.86</v>
      </c>
      <c r="H254" s="52">
        <v>106.6288</v>
      </c>
      <c r="I254" s="51">
        <v>2207.5344100000002</v>
      </c>
      <c r="J254" s="54">
        <v>97.302340000000001</v>
      </c>
      <c r="K254" s="53">
        <v>29.06</v>
      </c>
      <c r="L254" s="53">
        <v>58.94</v>
      </c>
      <c r="M254" s="51">
        <v>108.12</v>
      </c>
      <c r="N254" s="52">
        <v>1.2681</v>
      </c>
      <c r="O254" s="52">
        <v>1.6096999999999999</v>
      </c>
      <c r="P254" s="51">
        <v>1166.83</v>
      </c>
      <c r="Q254" s="49">
        <v>362.040009</v>
      </c>
      <c r="R254" s="49">
        <v>3.62</v>
      </c>
      <c r="S254" s="56"/>
    </row>
    <row r="255" spans="1:19">
      <c r="A255" s="55">
        <v>41950</v>
      </c>
      <c r="B255" s="51">
        <v>269.91000000000003</v>
      </c>
      <c r="C255" s="51">
        <v>1077.0527999999999</v>
      </c>
      <c r="D255" s="51">
        <v>192.38</v>
      </c>
      <c r="E255" s="51">
        <v>1707.01</v>
      </c>
      <c r="F255" s="51">
        <v>164.71</v>
      </c>
      <c r="G255" s="51">
        <v>83.39</v>
      </c>
      <c r="H255" s="52">
        <v>106.68259999999999</v>
      </c>
      <c r="I255" s="51">
        <v>2203.8651199999999</v>
      </c>
      <c r="J255" s="54">
        <v>97.091970000000003</v>
      </c>
      <c r="K255" s="53">
        <v>28.85</v>
      </c>
      <c r="L255" s="53">
        <v>58.4</v>
      </c>
      <c r="M255" s="51">
        <v>112.46</v>
      </c>
      <c r="N255" s="52">
        <v>1.2515000000000001</v>
      </c>
      <c r="O255" s="52">
        <v>1.5974999999999999</v>
      </c>
      <c r="P255" s="51">
        <v>1155.51</v>
      </c>
      <c r="Q255" s="49">
        <v>385.60998499999999</v>
      </c>
      <c r="R255" s="49">
        <v>3.87</v>
      </c>
      <c r="S255" s="56"/>
    </row>
    <row r="256" spans="1:19">
      <c r="A256" s="55">
        <v>41957</v>
      </c>
      <c r="B256" s="51">
        <v>270.89</v>
      </c>
      <c r="C256" s="51">
        <v>1079.7554700000001</v>
      </c>
      <c r="D256" s="51">
        <v>194.46</v>
      </c>
      <c r="E256" s="51">
        <v>1717.2</v>
      </c>
      <c r="F256" s="51">
        <v>165.61</v>
      </c>
      <c r="G256" s="51">
        <v>79.41</v>
      </c>
      <c r="H256" s="52">
        <v>106.78570000000001</v>
      </c>
      <c r="I256" s="51">
        <v>2230.3483299999998</v>
      </c>
      <c r="J256" s="54">
        <v>96.629919999999998</v>
      </c>
      <c r="K256" s="53">
        <v>28.62</v>
      </c>
      <c r="L256" s="53">
        <v>58.5</v>
      </c>
      <c r="M256" s="51">
        <v>114.47</v>
      </c>
      <c r="N256" s="52">
        <v>1.2451000000000001</v>
      </c>
      <c r="O256" s="52">
        <v>1.5872999999999999</v>
      </c>
      <c r="P256" s="51">
        <v>1151.5999999999999</v>
      </c>
      <c r="Q256" s="49">
        <v>365.85000600000001</v>
      </c>
      <c r="R256" s="49">
        <v>3.58</v>
      </c>
      <c r="S256" s="56"/>
    </row>
    <row r="257" spans="1:19">
      <c r="A257" s="55">
        <v>41964</v>
      </c>
      <c r="B257" s="51">
        <v>275.23</v>
      </c>
      <c r="C257" s="51">
        <v>1087.79054</v>
      </c>
      <c r="D257" s="51">
        <v>194.59</v>
      </c>
      <c r="E257" s="51">
        <v>1737.24</v>
      </c>
      <c r="F257" s="51">
        <v>167</v>
      </c>
      <c r="G257" s="51">
        <v>80.36</v>
      </c>
      <c r="H257" s="52">
        <v>106.96339999999999</v>
      </c>
      <c r="I257" s="51">
        <v>2193.1543700000002</v>
      </c>
      <c r="J257" s="54">
        <v>96.662310000000005</v>
      </c>
      <c r="K257" s="53">
        <v>28.9</v>
      </c>
      <c r="L257" s="53">
        <v>58.604999999999997</v>
      </c>
      <c r="M257" s="51">
        <v>116.36</v>
      </c>
      <c r="N257" s="52">
        <v>1.2524999999999999</v>
      </c>
      <c r="O257" s="52">
        <v>1.5668</v>
      </c>
      <c r="P257" s="51">
        <v>1207</v>
      </c>
      <c r="Q257" s="49">
        <v>374.92999300000002</v>
      </c>
      <c r="R257" s="49">
        <v>3.57</v>
      </c>
      <c r="S257" s="56"/>
    </row>
    <row r="258" spans="1:19">
      <c r="A258" s="55">
        <v>41971</v>
      </c>
      <c r="B258" s="51">
        <v>273.97000000000003</v>
      </c>
      <c r="C258" s="51">
        <v>1074.31</v>
      </c>
      <c r="D258" s="51">
        <v>196.5</v>
      </c>
      <c r="E258" s="51">
        <v>1739.5</v>
      </c>
      <c r="F258" s="51">
        <v>167.14</v>
      </c>
      <c r="G258" s="51">
        <v>70.150000000000006</v>
      </c>
      <c r="H258" s="52">
        <v>107.52079999999999</v>
      </c>
      <c r="I258" s="51">
        <v>2244.43172</v>
      </c>
      <c r="J258" s="54">
        <v>96.474199999999996</v>
      </c>
      <c r="K258" s="53">
        <v>28.89</v>
      </c>
      <c r="L258" s="53">
        <v>58.7</v>
      </c>
      <c r="M258" s="51">
        <v>117.75</v>
      </c>
      <c r="N258" s="52">
        <v>1.2376</v>
      </c>
      <c r="O258" s="52">
        <v>1.5657000000000001</v>
      </c>
      <c r="P258" s="51">
        <v>1201.5899999999999</v>
      </c>
      <c r="Q258" s="49">
        <v>376.47000100000002</v>
      </c>
      <c r="R258" s="49">
        <v>3.72</v>
      </c>
      <c r="S258" s="56"/>
    </row>
    <row r="259" spans="1:19">
      <c r="A259" s="55">
        <v>41978</v>
      </c>
      <c r="B259" s="51">
        <v>269.58</v>
      </c>
      <c r="C259" s="51">
        <v>1067.3369499999999</v>
      </c>
      <c r="D259" s="51">
        <v>194.6</v>
      </c>
      <c r="E259" s="51">
        <v>1738.52</v>
      </c>
      <c r="F259" s="51">
        <v>167</v>
      </c>
      <c r="G259" s="51">
        <v>69.069999999999993</v>
      </c>
      <c r="H259" s="52">
        <v>107.2473</v>
      </c>
      <c r="I259" s="51">
        <v>2225.8476700000001</v>
      </c>
      <c r="J259" s="54">
        <v>95.160340000000005</v>
      </c>
      <c r="K259" s="53">
        <v>28.69</v>
      </c>
      <c r="L259" s="53">
        <v>57.92</v>
      </c>
      <c r="M259" s="51">
        <v>118.68</v>
      </c>
      <c r="N259" s="52">
        <v>1.2455000000000001</v>
      </c>
      <c r="O259" s="52">
        <v>1.5648</v>
      </c>
      <c r="P259" s="51">
        <v>1198.68</v>
      </c>
      <c r="Q259" s="49">
        <v>349.35000600000001</v>
      </c>
      <c r="R259" s="49">
        <v>3.48</v>
      </c>
      <c r="S259" s="56"/>
    </row>
    <row r="260" spans="1:19">
      <c r="A260" s="55">
        <v>41985</v>
      </c>
      <c r="B260" s="51">
        <v>256.77999999999997</v>
      </c>
      <c r="C260" s="51">
        <v>1035.82592</v>
      </c>
      <c r="D260" s="51">
        <v>192.88</v>
      </c>
      <c r="E260" s="51">
        <v>1675.04</v>
      </c>
      <c r="F260" s="51">
        <v>161.13</v>
      </c>
      <c r="G260" s="51">
        <v>61.85</v>
      </c>
      <c r="H260" s="52">
        <v>107.7795</v>
      </c>
      <c r="I260" s="51">
        <v>2225.8619199999998</v>
      </c>
      <c r="J260" s="54">
        <v>95.896640000000005</v>
      </c>
      <c r="K260" s="53">
        <v>27.72</v>
      </c>
      <c r="L260" s="53">
        <v>57.89</v>
      </c>
      <c r="M260" s="51">
        <v>121.44</v>
      </c>
      <c r="N260" s="52">
        <v>1.2277</v>
      </c>
      <c r="O260" s="52">
        <v>1.5585</v>
      </c>
      <c r="P260" s="51">
        <v>1222.72</v>
      </c>
      <c r="Q260" s="49">
        <v>322.63000499999998</v>
      </c>
      <c r="R260" s="49">
        <v>2.85</v>
      </c>
      <c r="S260" s="56"/>
    </row>
    <row r="261" spans="1:19">
      <c r="A261" s="55">
        <v>41992</v>
      </c>
      <c r="B261" s="51">
        <v>256.60000000000002</v>
      </c>
      <c r="C261" s="51">
        <v>1043.6416899999999</v>
      </c>
      <c r="D261" s="51">
        <v>194.31</v>
      </c>
      <c r="E261" s="51">
        <v>1717</v>
      </c>
      <c r="F261" s="51">
        <v>164.9</v>
      </c>
      <c r="G261" s="51">
        <v>61.38</v>
      </c>
      <c r="H261" s="52">
        <v>107.80549999999999</v>
      </c>
      <c r="I261" s="51">
        <v>2211.0694100000001</v>
      </c>
      <c r="J261" s="54">
        <v>95.626469999999998</v>
      </c>
      <c r="K261" s="53">
        <v>28.27</v>
      </c>
      <c r="L261" s="53">
        <v>57.2</v>
      </c>
      <c r="M261" s="51">
        <v>119.05</v>
      </c>
      <c r="N261" s="52">
        <v>1.2461</v>
      </c>
      <c r="O261" s="52">
        <v>1.5719000000000001</v>
      </c>
      <c r="P261" s="51">
        <v>1200.19</v>
      </c>
      <c r="Q261" s="49">
        <v>316.52999899999998</v>
      </c>
      <c r="R261" s="49">
        <v>2.72</v>
      </c>
      <c r="S261" s="56"/>
    </row>
    <row r="262" spans="1:19">
      <c r="A262" s="55">
        <v>41999</v>
      </c>
      <c r="B262" s="51">
        <v>259.64</v>
      </c>
      <c r="C262" s="51">
        <v>1045.7634399999999</v>
      </c>
      <c r="D262" s="51">
        <v>196.57</v>
      </c>
      <c r="E262" s="51">
        <v>1729.42</v>
      </c>
      <c r="F262" s="51">
        <v>166.25</v>
      </c>
      <c r="G262" s="51">
        <v>59.45</v>
      </c>
      <c r="H262" s="52">
        <v>107.81489999999999</v>
      </c>
      <c r="I262" s="51">
        <v>2239.1643100000001</v>
      </c>
      <c r="J262" s="54">
        <v>95.117440000000002</v>
      </c>
      <c r="K262" s="53">
        <v>28.29</v>
      </c>
      <c r="L262" s="53">
        <v>56.9</v>
      </c>
      <c r="M262" s="51">
        <v>119.38</v>
      </c>
      <c r="N262" s="52">
        <v>1.2224999999999999</v>
      </c>
      <c r="O262" s="52">
        <v>1.5618000000000001</v>
      </c>
      <c r="P262" s="51">
        <v>1200.3900000000001</v>
      </c>
      <c r="Q262" s="49">
        <v>264.72000100000002</v>
      </c>
      <c r="R262" s="49">
        <v>1.95</v>
      </c>
      <c r="S262" s="56"/>
    </row>
    <row r="263" spans="1:19">
      <c r="A263" s="55">
        <v>42006</v>
      </c>
      <c r="B263" s="51">
        <v>260.77</v>
      </c>
      <c r="C263" s="51">
        <v>1033.3276800000001</v>
      </c>
      <c r="D263" s="51">
        <v>195.89</v>
      </c>
      <c r="E263" s="51">
        <v>1704.71</v>
      </c>
      <c r="F263" s="51">
        <v>163.92</v>
      </c>
      <c r="G263" s="51">
        <v>56.42</v>
      </c>
      <c r="H263" s="52">
        <v>108.37130000000001</v>
      </c>
      <c r="I263" s="51">
        <v>2224.8328999999999</v>
      </c>
      <c r="J263" s="54">
        <v>94.297420000000002</v>
      </c>
      <c r="K263" s="53">
        <v>28.05</v>
      </c>
      <c r="L263" s="53">
        <v>56.39</v>
      </c>
      <c r="M263" s="51">
        <v>120.37</v>
      </c>
      <c r="N263" s="52">
        <v>1.2181</v>
      </c>
      <c r="O263" s="52">
        <v>1.5565</v>
      </c>
      <c r="P263" s="51">
        <v>1174.24</v>
      </c>
      <c r="Q263" s="49">
        <v>264.76998900000001</v>
      </c>
      <c r="R263" s="49">
        <v>1.66</v>
      </c>
      <c r="S263" s="56"/>
    </row>
    <row r="264" spans="1:19">
      <c r="A264" s="55">
        <v>42013</v>
      </c>
      <c r="B264" s="51">
        <v>262.64999999999998</v>
      </c>
      <c r="C264" s="51">
        <v>1024.48171</v>
      </c>
      <c r="D264" s="51">
        <v>199.42</v>
      </c>
      <c r="E264" s="51">
        <v>1683.8</v>
      </c>
      <c r="F264" s="51">
        <v>162.26</v>
      </c>
      <c r="G264" s="51">
        <v>50.11</v>
      </c>
      <c r="H264" s="52">
        <v>108.72669999999999</v>
      </c>
      <c r="I264" s="51">
        <v>2297.9388399999998</v>
      </c>
      <c r="J264" s="54">
        <v>94.49145</v>
      </c>
      <c r="K264" s="53">
        <v>28.29</v>
      </c>
      <c r="L264" s="53">
        <v>56.555</v>
      </c>
      <c r="M264" s="51">
        <v>120.46</v>
      </c>
      <c r="N264" s="52">
        <v>1.2000999999999999</v>
      </c>
      <c r="O264" s="52">
        <v>1.5330999999999999</v>
      </c>
      <c r="P264" s="51">
        <v>1216.1099999999999</v>
      </c>
      <c r="Q264" s="49">
        <v>210.61999499999999</v>
      </c>
      <c r="R264" s="49">
        <v>1.32</v>
      </c>
      <c r="S264" s="56"/>
    </row>
    <row r="265" spans="1:19">
      <c r="A265" s="55">
        <v>42020</v>
      </c>
      <c r="B265" s="51">
        <v>263.74</v>
      </c>
      <c r="C265" s="51">
        <v>1010.2562</v>
      </c>
      <c r="D265" s="51">
        <v>203.21</v>
      </c>
      <c r="E265" s="51">
        <v>1675.15</v>
      </c>
      <c r="F265" s="51">
        <v>161.41999999999999</v>
      </c>
      <c r="G265" s="51">
        <v>50.17</v>
      </c>
      <c r="H265" s="52">
        <v>109.31780000000001</v>
      </c>
      <c r="I265" s="51">
        <v>2316.5072399999999</v>
      </c>
      <c r="J265" s="54">
        <v>95.384379999999993</v>
      </c>
      <c r="K265" s="53">
        <v>28.37</v>
      </c>
      <c r="L265" s="53">
        <v>56.89</v>
      </c>
      <c r="M265" s="51">
        <v>118.5</v>
      </c>
      <c r="N265" s="52">
        <v>1.1837</v>
      </c>
      <c r="O265" s="52">
        <v>1.5183</v>
      </c>
      <c r="P265" s="51">
        <v>1271.31</v>
      </c>
      <c r="Q265" s="49">
        <v>252.08999600000001</v>
      </c>
      <c r="R265" s="49">
        <v>2.2200000000000002</v>
      </c>
      <c r="S265" s="56"/>
    </row>
    <row r="266" spans="1:19">
      <c r="A266" s="55">
        <v>42027</v>
      </c>
      <c r="B266" s="51">
        <v>271.69</v>
      </c>
      <c r="C266" s="51">
        <v>980.33500000000004</v>
      </c>
      <c r="D266" s="51">
        <v>206.07</v>
      </c>
      <c r="E266" s="51">
        <v>1707.74</v>
      </c>
      <c r="F266" s="51">
        <v>164.25</v>
      </c>
      <c r="G266" s="51">
        <v>48.79</v>
      </c>
      <c r="H266" s="52">
        <v>109.4589</v>
      </c>
      <c r="I266" s="51">
        <v>2352.9978700000001</v>
      </c>
      <c r="J266" s="54">
        <v>94.648120000000006</v>
      </c>
      <c r="K266" s="53">
        <v>28.66</v>
      </c>
      <c r="L266" s="53">
        <v>56.44</v>
      </c>
      <c r="M266" s="51">
        <v>117.6</v>
      </c>
      <c r="N266" s="52">
        <v>1.1549</v>
      </c>
      <c r="O266" s="52">
        <v>1.5166999999999999</v>
      </c>
      <c r="P266" s="51">
        <v>1299.8499999999999</v>
      </c>
      <c r="Q266" s="49">
        <v>225.28999300000001</v>
      </c>
      <c r="R266" s="49">
        <v>1.84</v>
      </c>
      <c r="S266" s="56"/>
    </row>
    <row r="267" spans="1:19">
      <c r="A267" s="55">
        <v>42034</v>
      </c>
      <c r="B267" s="51">
        <v>264.20999999999998</v>
      </c>
      <c r="C267" s="51">
        <v>954.55616999999995</v>
      </c>
      <c r="D267" s="51">
        <v>203.21</v>
      </c>
      <c r="E267" s="51">
        <v>1677.54</v>
      </c>
      <c r="F267" s="51">
        <v>161.85</v>
      </c>
      <c r="G267" s="51">
        <v>52.99</v>
      </c>
      <c r="H267" s="52">
        <v>109.7424</v>
      </c>
      <c r="I267" s="51">
        <v>2345.8044100000002</v>
      </c>
      <c r="J267" s="54">
        <v>93.967479999999995</v>
      </c>
      <c r="K267" s="53">
        <v>28.78</v>
      </c>
      <c r="L267" s="53">
        <v>56.06</v>
      </c>
      <c r="M267" s="51">
        <v>117.76</v>
      </c>
      <c r="N267" s="52">
        <v>1.1184000000000001</v>
      </c>
      <c r="O267" s="52">
        <v>1.4984999999999999</v>
      </c>
      <c r="P267" s="51">
        <v>1264.8</v>
      </c>
      <c r="Q267" s="49">
        <v>223.66999799999999</v>
      </c>
      <c r="R267" s="49">
        <v>1.78</v>
      </c>
      <c r="S267" s="56"/>
    </row>
    <row r="268" spans="1:19">
      <c r="A268" s="55">
        <v>42041</v>
      </c>
      <c r="B268" s="51">
        <v>267.38</v>
      </c>
      <c r="C268" s="51">
        <v>976.65096000000005</v>
      </c>
      <c r="D268" s="51">
        <v>203.77</v>
      </c>
      <c r="E268" s="51">
        <v>1720.55</v>
      </c>
      <c r="F268" s="51">
        <v>165.69</v>
      </c>
      <c r="G268" s="51">
        <v>57.8</v>
      </c>
      <c r="H268" s="52">
        <v>108.9409</v>
      </c>
      <c r="I268" s="51">
        <v>2344.60484</v>
      </c>
      <c r="J268" s="54">
        <v>94.086510000000004</v>
      </c>
      <c r="K268" s="53">
        <v>28.64</v>
      </c>
      <c r="L268" s="53">
        <v>55.69</v>
      </c>
      <c r="M268" s="51">
        <v>117.45</v>
      </c>
      <c r="N268" s="52">
        <v>1.1282000000000001</v>
      </c>
      <c r="O268" s="52">
        <v>1.5084</v>
      </c>
      <c r="P268" s="51">
        <v>1244.76</v>
      </c>
      <c r="Q268" s="49">
        <v>233.270004</v>
      </c>
      <c r="R268" s="49">
        <v>1.83</v>
      </c>
      <c r="S268" s="56"/>
    </row>
    <row r="269" spans="1:19">
      <c r="A269" s="55">
        <v>42048</v>
      </c>
      <c r="B269" s="51">
        <v>271</v>
      </c>
      <c r="C269" s="51">
        <v>985.98859000000004</v>
      </c>
      <c r="D269" s="51">
        <v>204.63</v>
      </c>
      <c r="E269" s="51">
        <v>1752.18</v>
      </c>
      <c r="F269" s="51">
        <v>168.65</v>
      </c>
      <c r="G269" s="51">
        <v>61.52</v>
      </c>
      <c r="H269" s="52">
        <v>108.5947</v>
      </c>
      <c r="I269" s="51">
        <v>2330.3927100000001</v>
      </c>
      <c r="J269" s="54">
        <v>93.798630000000003</v>
      </c>
      <c r="K269" s="53">
        <v>28.51</v>
      </c>
      <c r="L269" s="53">
        <v>55.66</v>
      </c>
      <c r="M269" s="51">
        <v>119.16</v>
      </c>
      <c r="N269" s="52">
        <v>1.1314</v>
      </c>
      <c r="O269" s="52">
        <v>1.5244</v>
      </c>
      <c r="P269" s="51">
        <v>1232.74</v>
      </c>
      <c r="Q269" s="49">
        <v>235.729996</v>
      </c>
      <c r="R269" s="49">
        <v>1.79</v>
      </c>
      <c r="S269" s="56"/>
    </row>
    <row r="270" spans="1:19">
      <c r="A270" s="55">
        <v>42055</v>
      </c>
      <c r="B270" s="51">
        <v>270.64999999999998</v>
      </c>
      <c r="C270" s="51">
        <v>983.89748999999995</v>
      </c>
      <c r="D270" s="51">
        <v>204.26</v>
      </c>
      <c r="E270" s="51">
        <v>1768.09</v>
      </c>
      <c r="F270" s="51">
        <v>170.26</v>
      </c>
      <c r="G270" s="51">
        <v>60.22</v>
      </c>
      <c r="H270" s="52">
        <v>108.4192</v>
      </c>
      <c r="I270" s="51">
        <v>2327.6405500000001</v>
      </c>
      <c r="J270" s="54">
        <v>93.183359999999993</v>
      </c>
      <c r="K270" s="53">
        <v>28.3</v>
      </c>
      <c r="L270" s="53">
        <v>55.51</v>
      </c>
      <c r="M270" s="51">
        <v>118.74</v>
      </c>
      <c r="N270" s="52">
        <v>1.1384000000000001</v>
      </c>
      <c r="O270" s="52">
        <v>1.5397000000000001</v>
      </c>
      <c r="P270" s="51">
        <v>1211.5</v>
      </c>
      <c r="Q270" s="49">
        <v>257.94000199999999</v>
      </c>
      <c r="R270" s="49">
        <v>1.87</v>
      </c>
      <c r="S270" s="56"/>
    </row>
    <row r="271" spans="1:19">
      <c r="A271" s="55">
        <v>42062</v>
      </c>
      <c r="B271" s="51">
        <v>272.01</v>
      </c>
      <c r="C271" s="51">
        <v>989.27715000000001</v>
      </c>
      <c r="D271" s="51">
        <v>202.83</v>
      </c>
      <c r="E271" s="51">
        <v>1772.86</v>
      </c>
      <c r="F271" s="51">
        <v>170.62</v>
      </c>
      <c r="G271" s="51">
        <v>62.58</v>
      </c>
      <c r="H271" s="52">
        <v>108.8687</v>
      </c>
      <c r="I271" s="51">
        <v>2299.4784100000002</v>
      </c>
      <c r="J271" s="54">
        <v>92.843620000000001</v>
      </c>
      <c r="K271" s="53">
        <v>28.58</v>
      </c>
      <c r="L271" s="53">
        <v>55.69</v>
      </c>
      <c r="M271" s="51">
        <v>119</v>
      </c>
      <c r="N271" s="52">
        <v>1.1382000000000001</v>
      </c>
      <c r="O271" s="52">
        <v>1.5392999999999999</v>
      </c>
      <c r="P271" s="51">
        <v>1212.4100000000001</v>
      </c>
      <c r="Q271" s="49">
        <v>274.48998999999998</v>
      </c>
      <c r="R271" s="49">
        <v>1.89</v>
      </c>
      <c r="S271" s="56"/>
    </row>
    <row r="272" spans="1:19">
      <c r="A272" s="55">
        <v>42069</v>
      </c>
      <c r="B272" s="51">
        <v>265.52</v>
      </c>
      <c r="C272" s="51">
        <v>981.35351000000003</v>
      </c>
      <c r="D272" s="51">
        <v>197.52</v>
      </c>
      <c r="E272" s="51">
        <v>1741.99</v>
      </c>
      <c r="F272" s="51">
        <v>168.02</v>
      </c>
      <c r="G272" s="51">
        <v>59.73</v>
      </c>
      <c r="H272" s="52">
        <v>108.304</v>
      </c>
      <c r="I272" s="51">
        <v>2267.2051999999999</v>
      </c>
      <c r="J272" s="54">
        <v>91.876410000000007</v>
      </c>
      <c r="K272" s="53">
        <v>28.13</v>
      </c>
      <c r="L272" s="53">
        <v>53.88</v>
      </c>
      <c r="M272" s="51">
        <v>119.55</v>
      </c>
      <c r="N272" s="52">
        <v>1.1186</v>
      </c>
      <c r="O272" s="52">
        <v>1.5435000000000001</v>
      </c>
      <c r="P272" s="51">
        <v>1184.1600000000001</v>
      </c>
      <c r="Q272" s="49">
        <v>284.88000499999998</v>
      </c>
      <c r="R272" s="49">
        <v>2.0099999999999998</v>
      </c>
      <c r="S272" s="56"/>
    </row>
    <row r="273" spans="1:19">
      <c r="A273" s="55">
        <v>42076</v>
      </c>
      <c r="B273" s="51">
        <v>257.67</v>
      </c>
      <c r="C273" s="51">
        <v>969.15976000000001</v>
      </c>
      <c r="D273" s="51">
        <v>197.63</v>
      </c>
      <c r="E273" s="51">
        <v>1719.82</v>
      </c>
      <c r="F273" s="51">
        <v>165.84</v>
      </c>
      <c r="G273" s="51">
        <v>54.67</v>
      </c>
      <c r="H273" s="52">
        <v>108.9224</v>
      </c>
      <c r="I273" s="51">
        <v>2220.9502400000001</v>
      </c>
      <c r="J273" s="54">
        <v>90.778509999999997</v>
      </c>
      <c r="K273" s="53">
        <v>27.85</v>
      </c>
      <c r="L273" s="53">
        <v>53.05</v>
      </c>
      <c r="M273" s="51">
        <v>120.8</v>
      </c>
      <c r="N273" s="52">
        <v>1.083</v>
      </c>
      <c r="O273" s="52">
        <v>1.5038</v>
      </c>
      <c r="P273" s="51">
        <v>1161.42</v>
      </c>
      <c r="Q273" s="49">
        <v>268.57000699999998</v>
      </c>
      <c r="R273" s="49">
        <v>1.79</v>
      </c>
      <c r="S273" s="56"/>
    </row>
    <row r="274" spans="1:19">
      <c r="A274" s="55">
        <v>42083</v>
      </c>
      <c r="B274" s="51">
        <v>263.66000000000003</v>
      </c>
      <c r="C274" s="51">
        <v>992.88333</v>
      </c>
      <c r="D274" s="51">
        <v>205.16</v>
      </c>
      <c r="E274" s="51">
        <v>1774.57</v>
      </c>
      <c r="F274" s="51">
        <v>171.22</v>
      </c>
      <c r="G274" s="51">
        <v>55.32</v>
      </c>
      <c r="H274" s="52">
        <v>109.5917</v>
      </c>
      <c r="I274" s="51">
        <v>2323.0326399999999</v>
      </c>
      <c r="J274" s="54">
        <v>91.371679999999998</v>
      </c>
      <c r="K274" s="53">
        <v>28.3</v>
      </c>
      <c r="L274" s="53">
        <v>54.9</v>
      </c>
      <c r="M274" s="51">
        <v>121.37</v>
      </c>
      <c r="N274" s="52">
        <v>1.0491999999999999</v>
      </c>
      <c r="O274" s="52">
        <v>1.4741</v>
      </c>
      <c r="P274" s="51">
        <v>1175.1400000000001</v>
      </c>
      <c r="Q274" s="49">
        <v>242.08000200000001</v>
      </c>
      <c r="R274" s="49">
        <v>1.65</v>
      </c>
      <c r="S274" s="56"/>
    </row>
    <row r="275" spans="1:19">
      <c r="A275" s="55">
        <v>42090</v>
      </c>
      <c r="B275" s="51">
        <v>259.25</v>
      </c>
      <c r="C275" s="51">
        <v>984.35121000000004</v>
      </c>
      <c r="D275" s="51">
        <v>202.64</v>
      </c>
      <c r="E275" s="51">
        <v>1744.82</v>
      </c>
      <c r="F275" s="51">
        <v>168.47</v>
      </c>
      <c r="G275" s="51">
        <v>56.41</v>
      </c>
      <c r="H275" s="52">
        <v>109.3176</v>
      </c>
      <c r="I275" s="51">
        <v>2317.6053000000002</v>
      </c>
      <c r="J275" s="54">
        <v>92.840029999999999</v>
      </c>
      <c r="K275" s="53">
        <v>28.41</v>
      </c>
      <c r="L275" s="53">
        <v>55.19</v>
      </c>
      <c r="M275" s="51">
        <v>120.05</v>
      </c>
      <c r="N275" s="52">
        <v>1.0835999999999999</v>
      </c>
      <c r="O275" s="52">
        <v>1.4966999999999999</v>
      </c>
      <c r="P275" s="51">
        <v>1203.19</v>
      </c>
      <c r="Q275" s="49">
        <v>259.64001500000001</v>
      </c>
      <c r="R275" s="49">
        <v>1.67</v>
      </c>
      <c r="S275" s="56"/>
    </row>
    <row r="276" spans="1:19">
      <c r="A276" s="55">
        <v>42097</v>
      </c>
      <c r="B276" s="51">
        <v>270.52</v>
      </c>
      <c r="C276" s="51">
        <v>997.17192999999997</v>
      </c>
      <c r="D276" s="51">
        <v>203.52</v>
      </c>
      <c r="E276" s="51">
        <v>1750.26</v>
      </c>
      <c r="F276" s="51">
        <v>169.77</v>
      </c>
      <c r="G276" s="51">
        <v>54.95</v>
      </c>
      <c r="H276" s="52">
        <v>109.5437</v>
      </c>
      <c r="I276" s="51">
        <v>2348.0265199999999</v>
      </c>
      <c r="J276" s="54">
        <v>94.328689999999995</v>
      </c>
      <c r="K276" s="53">
        <v>28.68</v>
      </c>
      <c r="L276" s="53">
        <v>55.11</v>
      </c>
      <c r="M276" s="51">
        <v>119.12</v>
      </c>
      <c r="N276" s="52">
        <v>1.0887</v>
      </c>
      <c r="O276" s="52">
        <v>1.4877</v>
      </c>
      <c r="P276" s="51">
        <v>1204.69</v>
      </c>
      <c r="Q276" s="49">
        <v>235.85000600000001</v>
      </c>
      <c r="R276" s="49">
        <v>1.46</v>
      </c>
      <c r="S276" s="56"/>
    </row>
    <row r="277" spans="1:19">
      <c r="A277" s="55">
        <v>42104</v>
      </c>
      <c r="B277" s="51">
        <v>277.64999999999998</v>
      </c>
      <c r="C277" s="51">
        <v>1000.6051</v>
      </c>
      <c r="D277" s="51">
        <v>204.03</v>
      </c>
      <c r="E277" s="51">
        <v>1779.47</v>
      </c>
      <c r="F277" s="51">
        <v>172.05</v>
      </c>
      <c r="G277" s="51">
        <v>57.87</v>
      </c>
      <c r="H277" s="52">
        <v>109.395</v>
      </c>
      <c r="I277" s="51">
        <v>2323.5300400000001</v>
      </c>
      <c r="J277" s="54">
        <v>93.28801</v>
      </c>
      <c r="K277" s="53">
        <v>28.91</v>
      </c>
      <c r="L277" s="53">
        <v>54.703000000000003</v>
      </c>
      <c r="M277" s="51">
        <v>118.93</v>
      </c>
      <c r="N277" s="52">
        <v>1.0988</v>
      </c>
      <c r="O277" s="52">
        <v>1.4919</v>
      </c>
      <c r="P277" s="51">
        <v>1207.7</v>
      </c>
      <c r="Q277" s="49">
        <v>223.020004</v>
      </c>
      <c r="R277" s="49">
        <v>1.38</v>
      </c>
      <c r="S277" s="56"/>
    </row>
    <row r="278" spans="1:19">
      <c r="A278" s="55">
        <v>42111</v>
      </c>
      <c r="B278" s="51">
        <v>278.83999999999997</v>
      </c>
      <c r="C278" s="51">
        <v>1022.96073</v>
      </c>
      <c r="D278" s="51">
        <v>202.75</v>
      </c>
      <c r="E278" s="51">
        <v>1769.01</v>
      </c>
      <c r="F278" s="51">
        <v>171.57</v>
      </c>
      <c r="G278" s="51">
        <v>63.45</v>
      </c>
      <c r="H278" s="52">
        <v>109.56399999999999</v>
      </c>
      <c r="I278" s="51">
        <v>2328.0497</v>
      </c>
      <c r="J278" s="54">
        <v>95.204430000000002</v>
      </c>
      <c r="K278" s="53">
        <v>28.67</v>
      </c>
      <c r="L278" s="53">
        <v>56.03</v>
      </c>
      <c r="M278" s="51">
        <v>120.19</v>
      </c>
      <c r="N278" s="52">
        <v>1.06</v>
      </c>
      <c r="O278" s="52">
        <v>1.4632000000000001</v>
      </c>
      <c r="P278" s="51">
        <v>1204.69</v>
      </c>
      <c r="Q278" s="49">
        <v>218.699997</v>
      </c>
      <c r="R278" s="49">
        <v>1.32</v>
      </c>
      <c r="S278" s="56"/>
    </row>
    <row r="279" spans="1:19">
      <c r="A279" s="55">
        <v>42118</v>
      </c>
      <c r="B279" s="51">
        <v>281.73</v>
      </c>
      <c r="C279" s="51">
        <v>1030.1198899999999</v>
      </c>
      <c r="D279" s="51">
        <v>203.63</v>
      </c>
      <c r="E279" s="51">
        <v>1799.86</v>
      </c>
      <c r="F279" s="51">
        <v>174.31</v>
      </c>
      <c r="G279" s="51">
        <v>65.28</v>
      </c>
      <c r="H279" s="52">
        <v>109.32340000000001</v>
      </c>
      <c r="I279" s="51">
        <v>2331.97795</v>
      </c>
      <c r="J279" s="54">
        <v>96.132930000000002</v>
      </c>
      <c r="K279" s="53">
        <v>29.02</v>
      </c>
      <c r="L279" s="53">
        <v>56.29</v>
      </c>
      <c r="M279" s="51">
        <v>118.8</v>
      </c>
      <c r="N279" s="52">
        <v>1.0820000000000001</v>
      </c>
      <c r="O279" s="52">
        <v>1.4957</v>
      </c>
      <c r="P279" s="51">
        <v>1192.17</v>
      </c>
      <c r="Q279" s="49">
        <v>239.990005</v>
      </c>
      <c r="R279" s="49">
        <v>1.43</v>
      </c>
      <c r="S279" s="56"/>
    </row>
    <row r="280" spans="1:19">
      <c r="A280" s="55">
        <v>42125</v>
      </c>
      <c r="B280" s="51">
        <v>277.36</v>
      </c>
      <c r="C280" s="51">
        <v>1026.7396000000001</v>
      </c>
      <c r="D280" s="51">
        <v>199.98</v>
      </c>
      <c r="E280" s="51">
        <v>1787.4</v>
      </c>
      <c r="F280" s="51">
        <v>172.87</v>
      </c>
      <c r="G280" s="51">
        <v>66.459999999999994</v>
      </c>
      <c r="H280" s="52">
        <v>108.40219999999999</v>
      </c>
      <c r="I280" s="51">
        <v>2280.8054999999999</v>
      </c>
      <c r="J280" s="54">
        <v>96.124229999999997</v>
      </c>
      <c r="K280" s="53">
        <v>28.7</v>
      </c>
      <c r="L280" s="53">
        <v>56.27</v>
      </c>
      <c r="M280" s="51">
        <v>118.98</v>
      </c>
      <c r="N280" s="52">
        <v>1.087</v>
      </c>
      <c r="O280" s="52">
        <v>1.5166999999999999</v>
      </c>
      <c r="P280" s="51">
        <v>1173.6400000000001</v>
      </c>
      <c r="Q280" s="49">
        <v>239.96000699999999</v>
      </c>
      <c r="R280" s="49">
        <v>1.43</v>
      </c>
      <c r="S280" s="56"/>
    </row>
    <row r="281" spans="1:19">
      <c r="A281" s="55">
        <v>42132</v>
      </c>
      <c r="B281" s="51">
        <v>276.26</v>
      </c>
      <c r="C281" s="51">
        <v>1032.8223399999999</v>
      </c>
      <c r="D281" s="51">
        <v>200.24</v>
      </c>
      <c r="E281" s="51">
        <v>1794.7</v>
      </c>
      <c r="F281" s="51">
        <v>173.55</v>
      </c>
      <c r="G281" s="51">
        <v>65.39</v>
      </c>
      <c r="H281" s="52">
        <v>107.8352</v>
      </c>
      <c r="I281" s="51">
        <v>2269.6108100000001</v>
      </c>
      <c r="J281" s="54">
        <v>95.728480000000005</v>
      </c>
      <c r="K281" s="53">
        <v>28.75</v>
      </c>
      <c r="L281" s="53">
        <v>56.24</v>
      </c>
      <c r="M281" s="51">
        <v>120.15</v>
      </c>
      <c r="N281" s="52">
        <v>1.1200000000000001</v>
      </c>
      <c r="O281" s="52">
        <v>1.5141</v>
      </c>
      <c r="P281" s="51">
        <v>1193.98</v>
      </c>
      <c r="Q281" s="49">
        <v>236.300003</v>
      </c>
      <c r="R281" s="49">
        <v>1.45</v>
      </c>
      <c r="S281" s="56"/>
    </row>
    <row r="282" spans="1:19">
      <c r="A282" s="55">
        <v>42139</v>
      </c>
      <c r="B282" s="51">
        <v>278.73</v>
      </c>
      <c r="C282" s="51">
        <v>1038.66778</v>
      </c>
      <c r="D282" s="51">
        <v>202.44</v>
      </c>
      <c r="E282" s="51">
        <v>1807.06</v>
      </c>
      <c r="F282" s="51">
        <v>174.96</v>
      </c>
      <c r="G282" s="51">
        <v>66.81</v>
      </c>
      <c r="H282" s="52">
        <v>107.6443</v>
      </c>
      <c r="I282" s="51">
        <v>2328.5735599999998</v>
      </c>
      <c r="J282" s="54">
        <v>96.513140000000007</v>
      </c>
      <c r="K282" s="53">
        <v>28.57</v>
      </c>
      <c r="L282" s="53">
        <v>57.16</v>
      </c>
      <c r="M282" s="51">
        <v>119.65</v>
      </c>
      <c r="N282" s="52">
        <v>1.1195999999999999</v>
      </c>
      <c r="O282" s="52">
        <v>1.5444</v>
      </c>
      <c r="P282" s="51">
        <v>1220.92</v>
      </c>
      <c r="Q282" s="49">
        <v>240.979996</v>
      </c>
      <c r="R282" s="49">
        <v>1.81</v>
      </c>
      <c r="S282" s="56"/>
    </row>
    <row r="283" spans="1:19">
      <c r="A283" s="55">
        <v>42146</v>
      </c>
      <c r="B283" s="51">
        <v>277.23</v>
      </c>
      <c r="C283" s="51">
        <v>1020.32255</v>
      </c>
      <c r="D283" s="51">
        <v>200.54</v>
      </c>
      <c r="E283" s="51">
        <v>1803.5</v>
      </c>
      <c r="F283" s="51">
        <v>174.46</v>
      </c>
      <c r="G283" s="51">
        <v>65.37</v>
      </c>
      <c r="H283" s="52">
        <v>107.4041</v>
      </c>
      <c r="I283" s="51">
        <v>2268.9320899999998</v>
      </c>
      <c r="J283" s="54">
        <v>95.537090000000006</v>
      </c>
      <c r="K283" s="53">
        <v>28.55</v>
      </c>
      <c r="L283" s="53">
        <v>55.46</v>
      </c>
      <c r="M283" s="51">
        <v>119.25</v>
      </c>
      <c r="N283" s="52">
        <v>1.1439999999999999</v>
      </c>
      <c r="O283" s="52">
        <v>1.573</v>
      </c>
      <c r="P283" s="51">
        <v>1205.7</v>
      </c>
      <c r="Q283" s="49">
        <v>229.83999600000001</v>
      </c>
      <c r="R283" s="49">
        <v>1.63</v>
      </c>
      <c r="S283" s="56"/>
    </row>
    <row r="284" spans="1:19">
      <c r="A284" s="55">
        <v>42153</v>
      </c>
      <c r="B284" s="51">
        <v>270.18</v>
      </c>
      <c r="C284" s="51">
        <v>1005.59261</v>
      </c>
      <c r="D284" s="51">
        <v>196.95</v>
      </c>
      <c r="E284" s="51">
        <v>1779.31</v>
      </c>
      <c r="F284" s="51">
        <v>172.3</v>
      </c>
      <c r="G284" s="51">
        <v>65.56</v>
      </c>
      <c r="H284" s="52">
        <v>107.79259999999999</v>
      </c>
      <c r="I284" s="51">
        <v>2266.3678199999999</v>
      </c>
      <c r="J284" s="54">
        <v>94.848979999999997</v>
      </c>
      <c r="K284" s="53">
        <v>28.42</v>
      </c>
      <c r="L284" s="53">
        <v>55.07</v>
      </c>
      <c r="M284" s="51">
        <v>121.48</v>
      </c>
      <c r="N284" s="52">
        <v>1.1003000000000001</v>
      </c>
      <c r="O284" s="52">
        <v>1.548</v>
      </c>
      <c r="P284" s="51">
        <v>1193.42</v>
      </c>
      <c r="Q284" s="49">
        <v>223.470001</v>
      </c>
      <c r="R284" s="49">
        <v>1.73</v>
      </c>
      <c r="S284" s="56"/>
    </row>
    <row r="285" spans="1:19">
      <c r="A285" s="55">
        <v>42160</v>
      </c>
      <c r="B285" s="51">
        <v>264.39999999999998</v>
      </c>
      <c r="C285" s="51">
        <v>1004.11675</v>
      </c>
      <c r="D285" s="51">
        <v>191.22</v>
      </c>
      <c r="E285" s="51">
        <v>1760.43</v>
      </c>
      <c r="F285" s="51">
        <v>170.53</v>
      </c>
      <c r="G285" s="51">
        <v>63.31</v>
      </c>
      <c r="H285" s="52">
        <v>106.44029999999999</v>
      </c>
      <c r="I285" s="51">
        <v>2182.80908</v>
      </c>
      <c r="J285" s="54">
        <v>93.625519999999995</v>
      </c>
      <c r="K285" s="53">
        <v>27.97</v>
      </c>
      <c r="L285" s="53">
        <v>54.35</v>
      </c>
      <c r="M285" s="51">
        <v>124.1</v>
      </c>
      <c r="N285" s="52">
        <v>1.0986</v>
      </c>
      <c r="O285" s="52">
        <v>1.5290999999999999</v>
      </c>
      <c r="P285" s="51">
        <v>1169.53</v>
      </c>
      <c r="Q285" s="49">
        <v>233.75</v>
      </c>
      <c r="R285" s="49">
        <v>1.99</v>
      </c>
      <c r="S285" s="56"/>
    </row>
    <row r="286" spans="1:19">
      <c r="A286" s="55">
        <v>42167</v>
      </c>
      <c r="B286" s="51">
        <v>264.25</v>
      </c>
      <c r="C286" s="51">
        <v>1013.44156</v>
      </c>
      <c r="D286" s="51">
        <v>192.52</v>
      </c>
      <c r="E286" s="51">
        <v>1770.17</v>
      </c>
      <c r="F286" s="51">
        <v>171.23</v>
      </c>
      <c r="G286" s="51">
        <v>63.87</v>
      </c>
      <c r="H286" s="52">
        <v>106.35120000000001</v>
      </c>
      <c r="I286" s="51">
        <v>2222.7117499999999</v>
      </c>
      <c r="J286" s="54">
        <v>94.613380000000006</v>
      </c>
      <c r="K286" s="53">
        <v>27.73</v>
      </c>
      <c r="L286" s="53">
        <v>54.91</v>
      </c>
      <c r="M286" s="51">
        <v>125.58</v>
      </c>
      <c r="N286" s="52">
        <v>1.1112</v>
      </c>
      <c r="O286" s="52">
        <v>1.5259</v>
      </c>
      <c r="P286" s="51">
        <v>1180.6500000000001</v>
      </c>
      <c r="Q286" s="49">
        <v>244.10000600000001</v>
      </c>
      <c r="R286" s="49">
        <v>3.01</v>
      </c>
      <c r="S286" s="56"/>
    </row>
    <row r="287" spans="1:19">
      <c r="A287" s="55">
        <v>42174</v>
      </c>
      <c r="B287" s="51">
        <v>264.52</v>
      </c>
      <c r="C287" s="51">
        <v>1015.96543</v>
      </c>
      <c r="D287" s="51">
        <v>193.25</v>
      </c>
      <c r="E287" s="51">
        <v>1774.88</v>
      </c>
      <c r="F287" s="51">
        <v>171.77</v>
      </c>
      <c r="G287" s="51">
        <v>63.02</v>
      </c>
      <c r="H287" s="52">
        <v>106.69929999999999</v>
      </c>
      <c r="I287" s="51">
        <v>2227.3924400000001</v>
      </c>
      <c r="J287" s="54">
        <v>95.700789999999998</v>
      </c>
      <c r="K287" s="53">
        <v>27.88</v>
      </c>
      <c r="L287" s="53">
        <v>55.56</v>
      </c>
      <c r="M287" s="51">
        <v>123.34</v>
      </c>
      <c r="N287" s="52">
        <v>1.1225000000000001</v>
      </c>
      <c r="O287" s="52">
        <v>1.5561</v>
      </c>
      <c r="P287" s="51">
        <v>1204.69</v>
      </c>
      <c r="Q287" s="49">
        <v>248.88000500000001</v>
      </c>
      <c r="R287" s="49">
        <v>3.04</v>
      </c>
      <c r="S287" s="56"/>
    </row>
    <row r="288" spans="1:19">
      <c r="A288" s="55">
        <v>42181</v>
      </c>
      <c r="B288" s="51">
        <v>266</v>
      </c>
      <c r="C288" s="51">
        <v>1013.32413</v>
      </c>
      <c r="D288" s="51">
        <v>190.58</v>
      </c>
      <c r="E288" s="51">
        <v>1776.22</v>
      </c>
      <c r="F288" s="51">
        <v>171.94</v>
      </c>
      <c r="G288" s="51">
        <v>63.26</v>
      </c>
      <c r="H288" s="52">
        <v>106.1456</v>
      </c>
      <c r="I288" s="51">
        <v>2166.9680899999998</v>
      </c>
      <c r="J288" s="54">
        <v>94.339060000000003</v>
      </c>
      <c r="K288" s="53">
        <v>27.71</v>
      </c>
      <c r="L288" s="53">
        <v>54.78</v>
      </c>
      <c r="M288" s="51">
        <v>122.81</v>
      </c>
      <c r="N288" s="52">
        <v>1.1362000000000001</v>
      </c>
      <c r="O288" s="52">
        <v>1.5867</v>
      </c>
      <c r="P288" s="51">
        <v>1174.44</v>
      </c>
      <c r="Q288" s="49">
        <v>270.14001500000001</v>
      </c>
      <c r="R288" s="49">
        <v>4.7699999999999996</v>
      </c>
      <c r="S288" s="56"/>
    </row>
    <row r="289" spans="1:19">
      <c r="A289" s="55">
        <v>42188</v>
      </c>
      <c r="B289" s="51">
        <v>262.93</v>
      </c>
      <c r="C289" s="51">
        <v>982.87464</v>
      </c>
      <c r="D289" s="51">
        <v>189.39</v>
      </c>
      <c r="E289" s="51">
        <v>1744.49</v>
      </c>
      <c r="F289" s="51">
        <v>168.71</v>
      </c>
      <c r="G289" s="51">
        <v>60.32</v>
      </c>
      <c r="H289" s="52">
        <v>106.32080000000001</v>
      </c>
      <c r="I289" s="51">
        <v>2157.9011700000001</v>
      </c>
      <c r="J289" s="54">
        <v>94.651750000000007</v>
      </c>
      <c r="K289" s="53">
        <v>27.92</v>
      </c>
      <c r="L289" s="53">
        <v>54.57</v>
      </c>
      <c r="M289" s="51">
        <v>122.7</v>
      </c>
      <c r="N289" s="52">
        <v>1.103</v>
      </c>
      <c r="O289" s="52">
        <v>1.5691999999999999</v>
      </c>
      <c r="P289" s="51">
        <v>1169.43</v>
      </c>
      <c r="Q289" s="49">
        <v>310.44000199999999</v>
      </c>
      <c r="R289" s="49">
        <v>5.18</v>
      </c>
      <c r="S289" s="56"/>
    </row>
    <row r="290" spans="1:19">
      <c r="A290" s="55">
        <v>42195</v>
      </c>
      <c r="B290" s="51">
        <v>256.38</v>
      </c>
      <c r="C290" s="51">
        <v>975.64598999999998</v>
      </c>
      <c r="D290" s="51">
        <v>189.85</v>
      </c>
      <c r="E290" s="51">
        <v>1743.32</v>
      </c>
      <c r="F290" s="51">
        <v>168.04</v>
      </c>
      <c r="G290" s="51">
        <v>58.73</v>
      </c>
      <c r="H290" s="52">
        <v>106.3507</v>
      </c>
      <c r="I290" s="51">
        <v>2159.3927899999999</v>
      </c>
      <c r="J290" s="54">
        <v>94.602459999999994</v>
      </c>
      <c r="K290" s="53">
        <v>27.95</v>
      </c>
      <c r="L290" s="53">
        <v>54.18</v>
      </c>
      <c r="M290" s="51">
        <v>122.05</v>
      </c>
      <c r="N290" s="52">
        <v>1.0990500000000001</v>
      </c>
      <c r="O290" s="52">
        <v>1.5532999999999999</v>
      </c>
      <c r="P290" s="51">
        <v>1163.1199999999999</v>
      </c>
      <c r="Q290" s="49">
        <v>273.17999300000002</v>
      </c>
      <c r="R290" s="49">
        <v>3.6</v>
      </c>
      <c r="S290" s="56"/>
    </row>
    <row r="291" spans="1:19">
      <c r="A291" s="55">
        <v>42202</v>
      </c>
      <c r="B291" s="51">
        <v>258.99</v>
      </c>
      <c r="C291" s="51">
        <v>959.76098999999999</v>
      </c>
      <c r="D291" s="51">
        <v>193.96</v>
      </c>
      <c r="E291" s="51">
        <v>1780.83</v>
      </c>
      <c r="F291" s="51">
        <v>171.45</v>
      </c>
      <c r="G291" s="51">
        <v>57.1</v>
      </c>
      <c r="H291" s="52">
        <v>106.7587</v>
      </c>
      <c r="I291" s="51">
        <v>2198.9215300000001</v>
      </c>
      <c r="J291" s="54">
        <v>93.478129999999993</v>
      </c>
      <c r="K291" s="53">
        <v>27.79</v>
      </c>
      <c r="L291" s="53">
        <v>53.93</v>
      </c>
      <c r="M291" s="51">
        <v>122</v>
      </c>
      <c r="N291" s="52">
        <v>1.1105</v>
      </c>
      <c r="O291" s="52">
        <v>1.5503</v>
      </c>
      <c r="P291" s="51">
        <v>1139.58</v>
      </c>
      <c r="Q291" s="49">
        <v>291.76998900000001</v>
      </c>
      <c r="R291" s="49">
        <v>4.57</v>
      </c>
      <c r="S291" s="56"/>
    </row>
    <row r="292" spans="1:19">
      <c r="A292" s="55">
        <v>42209</v>
      </c>
      <c r="B292" s="51">
        <v>250.66</v>
      </c>
      <c r="C292" s="51">
        <v>946.05303000000004</v>
      </c>
      <c r="D292" s="51">
        <v>192.13</v>
      </c>
      <c r="E292" s="51">
        <v>1745.5</v>
      </c>
      <c r="F292" s="51">
        <v>168.18</v>
      </c>
      <c r="G292" s="51">
        <v>54.62</v>
      </c>
      <c r="H292" s="52">
        <v>107.2003</v>
      </c>
      <c r="I292" s="51">
        <v>2188.0889099999999</v>
      </c>
      <c r="J292" s="54">
        <v>93.164879999999997</v>
      </c>
      <c r="K292" s="53">
        <v>27.55</v>
      </c>
      <c r="L292" s="53">
        <v>53.94</v>
      </c>
      <c r="M292" s="51">
        <v>124.06</v>
      </c>
      <c r="N292" s="52">
        <v>1.0831</v>
      </c>
      <c r="O292" s="52">
        <v>1.5607</v>
      </c>
      <c r="P292" s="51">
        <v>1084.49</v>
      </c>
      <c r="Q292" s="49">
        <v>281.35998499999999</v>
      </c>
      <c r="R292" s="49">
        <v>4.1399999999999997</v>
      </c>
      <c r="S292" s="56"/>
    </row>
    <row r="293" spans="1:19">
      <c r="A293" s="55">
        <v>42216</v>
      </c>
      <c r="B293" s="51">
        <v>248.55</v>
      </c>
      <c r="C293" s="51">
        <v>943.80283999999995</v>
      </c>
      <c r="D293" s="51">
        <v>193.76</v>
      </c>
      <c r="E293" s="51">
        <v>1765.6</v>
      </c>
      <c r="F293" s="51">
        <v>169.67</v>
      </c>
      <c r="G293" s="51">
        <v>52.21</v>
      </c>
      <c r="H293" s="52">
        <v>107.42829999999999</v>
      </c>
      <c r="I293" s="51">
        <v>2187.4485</v>
      </c>
      <c r="J293" s="54">
        <v>93.201369999999997</v>
      </c>
      <c r="K293" s="53">
        <v>27.89</v>
      </c>
      <c r="L293" s="53">
        <v>54.14</v>
      </c>
      <c r="M293" s="51">
        <v>123.71</v>
      </c>
      <c r="N293" s="52">
        <v>1.0971</v>
      </c>
      <c r="O293" s="52">
        <v>1.5508</v>
      </c>
      <c r="P293" s="51">
        <v>1096.51</v>
      </c>
      <c r="Q293" s="49">
        <v>263.86999500000002</v>
      </c>
      <c r="R293" s="49">
        <v>3.87</v>
      </c>
      <c r="S293" s="49">
        <v>1.2</v>
      </c>
    </row>
    <row r="294" spans="1:19">
      <c r="A294" s="55">
        <v>42223</v>
      </c>
      <c r="B294" s="51">
        <v>245.92</v>
      </c>
      <c r="C294" s="51">
        <v>936.28123000000005</v>
      </c>
      <c r="D294" s="51">
        <v>194.14</v>
      </c>
      <c r="E294" s="51">
        <v>1747.34</v>
      </c>
      <c r="F294" s="51">
        <v>168.05</v>
      </c>
      <c r="G294" s="51">
        <v>48.61</v>
      </c>
      <c r="H294" s="52">
        <v>107.373</v>
      </c>
      <c r="I294" s="51">
        <v>2195.4078399999999</v>
      </c>
      <c r="J294" s="54">
        <v>92.548029999999997</v>
      </c>
      <c r="K294" s="53">
        <v>27.58</v>
      </c>
      <c r="L294" s="53">
        <v>53.37</v>
      </c>
      <c r="M294" s="51">
        <v>124</v>
      </c>
      <c r="N294" s="52">
        <v>1.0968</v>
      </c>
      <c r="O294" s="52">
        <v>1.5623</v>
      </c>
      <c r="P294" s="51">
        <v>1088.5</v>
      </c>
      <c r="Q294" s="49">
        <v>257.11999500000002</v>
      </c>
      <c r="R294" s="49">
        <v>3.95</v>
      </c>
      <c r="S294" s="49">
        <v>1.37</v>
      </c>
    </row>
    <row r="295" spans="1:19">
      <c r="A295" s="55">
        <v>42230</v>
      </c>
      <c r="B295" s="51">
        <v>239.17</v>
      </c>
      <c r="C295" s="51">
        <v>935.74812999999995</v>
      </c>
      <c r="D295" s="51">
        <v>195.21</v>
      </c>
      <c r="E295" s="51">
        <v>1743.89</v>
      </c>
      <c r="F295" s="51">
        <v>167.54</v>
      </c>
      <c r="G295" s="51">
        <v>49.03</v>
      </c>
      <c r="H295" s="52">
        <v>107.41289999999999</v>
      </c>
      <c r="I295" s="51">
        <v>2186.6482999999998</v>
      </c>
      <c r="J295" s="54">
        <v>91.072389999999999</v>
      </c>
      <c r="K295" s="53">
        <v>27.48</v>
      </c>
      <c r="L295" s="53">
        <v>53.65</v>
      </c>
      <c r="M295" s="51">
        <v>124.13</v>
      </c>
      <c r="N295" s="52">
        <v>1.0966</v>
      </c>
      <c r="O295" s="52">
        <v>1.5489999999999999</v>
      </c>
      <c r="P295" s="51">
        <v>1121.1500000000001</v>
      </c>
      <c r="Q295" s="49">
        <v>226.75</v>
      </c>
      <c r="R295" s="49">
        <v>3.35</v>
      </c>
      <c r="S295" s="49">
        <v>1.35</v>
      </c>
    </row>
    <row r="296" spans="1:19">
      <c r="A296" s="55">
        <v>42237</v>
      </c>
      <c r="B296" s="51">
        <v>225.99</v>
      </c>
      <c r="C296" s="51">
        <v>915.45812999999998</v>
      </c>
      <c r="D296" s="51">
        <v>189.22</v>
      </c>
      <c r="E296" s="51">
        <v>1650.96</v>
      </c>
      <c r="F296" s="51">
        <v>158.91</v>
      </c>
      <c r="G296" s="51">
        <v>45.46</v>
      </c>
      <c r="H296" s="52">
        <v>107.80800000000001</v>
      </c>
      <c r="I296" s="51">
        <v>2189.9816700000001</v>
      </c>
      <c r="J296" s="54">
        <v>91.029269999999997</v>
      </c>
      <c r="K296" s="53">
        <v>27.12</v>
      </c>
      <c r="L296" s="53">
        <v>53.726500000000001</v>
      </c>
      <c r="M296" s="51">
        <v>124.39</v>
      </c>
      <c r="N296" s="52">
        <v>1.1105</v>
      </c>
      <c r="O296" s="52">
        <v>1.5640000000000001</v>
      </c>
      <c r="P296" s="51">
        <v>1161.42</v>
      </c>
      <c r="Q296" s="49">
        <v>228.39999399999999</v>
      </c>
      <c r="R296" s="49">
        <v>2.79</v>
      </c>
      <c r="S296" s="49">
        <v>1.32</v>
      </c>
    </row>
    <row r="297" spans="1:19">
      <c r="A297" s="55">
        <v>42244</v>
      </c>
      <c r="B297" s="51">
        <v>225.72</v>
      </c>
      <c r="C297" s="51">
        <v>915.66666999999995</v>
      </c>
      <c r="D297" s="51">
        <v>184.15</v>
      </c>
      <c r="E297" s="51">
        <v>1658.07</v>
      </c>
      <c r="F297" s="51">
        <v>159.4</v>
      </c>
      <c r="G297" s="51">
        <v>50.05</v>
      </c>
      <c r="H297" s="52">
        <v>107.12949999999999</v>
      </c>
      <c r="I297" s="51">
        <v>2065.9228899999998</v>
      </c>
      <c r="J297" s="54">
        <v>90.525270000000006</v>
      </c>
      <c r="K297" s="53">
        <v>27.63</v>
      </c>
      <c r="L297" s="53">
        <v>52.75</v>
      </c>
      <c r="M297" s="51">
        <v>121.68</v>
      </c>
      <c r="N297" s="52">
        <v>1.1361000000000001</v>
      </c>
      <c r="O297" s="52">
        <v>1.5699000000000001</v>
      </c>
      <c r="P297" s="51">
        <v>1131.57</v>
      </c>
      <c r="Q297" s="49">
        <v>239.86000100000001</v>
      </c>
      <c r="R297" s="49">
        <v>3.05</v>
      </c>
      <c r="S297" s="49">
        <v>1.34</v>
      </c>
    </row>
    <row r="298" spans="1:19">
      <c r="A298" s="55">
        <v>42251</v>
      </c>
      <c r="B298" s="51">
        <v>217.39</v>
      </c>
      <c r="C298" s="51">
        <v>905.64716999999996</v>
      </c>
      <c r="D298" s="51">
        <v>176.01</v>
      </c>
      <c r="E298" s="51">
        <v>1595.71</v>
      </c>
      <c r="F298" s="51">
        <v>153.72999999999999</v>
      </c>
      <c r="G298" s="51">
        <v>49.61</v>
      </c>
      <c r="H298" s="52">
        <v>107.4058</v>
      </c>
      <c r="I298" s="51">
        <v>2016.0057099999999</v>
      </c>
      <c r="J298" s="54">
        <v>89.295699999999997</v>
      </c>
      <c r="K298" s="53">
        <v>27.69</v>
      </c>
      <c r="L298" s="53">
        <v>52.24</v>
      </c>
      <c r="M298" s="51">
        <v>121.65</v>
      </c>
      <c r="N298" s="52">
        <v>1.1173</v>
      </c>
      <c r="O298" s="52">
        <v>1.5392999999999999</v>
      </c>
      <c r="P298" s="51">
        <v>1122.55</v>
      </c>
      <c r="Q298" s="49">
        <v>230.19000199999999</v>
      </c>
      <c r="R298" s="49">
        <v>2.8</v>
      </c>
      <c r="S298" s="49">
        <v>0.88560000000000005</v>
      </c>
    </row>
    <row r="299" spans="1:19">
      <c r="A299" s="55">
        <v>42258</v>
      </c>
      <c r="B299" s="51">
        <v>221.76</v>
      </c>
      <c r="C299" s="51">
        <v>907.94118000000003</v>
      </c>
      <c r="D299" s="51">
        <v>179.93</v>
      </c>
      <c r="E299" s="51">
        <v>1626.99</v>
      </c>
      <c r="F299" s="51">
        <v>156.81</v>
      </c>
      <c r="G299" s="51">
        <v>48.14</v>
      </c>
      <c r="H299" s="52">
        <v>107.3327</v>
      </c>
      <c r="I299" s="51">
        <v>2027.99605</v>
      </c>
      <c r="J299" s="54">
        <v>89.958920000000006</v>
      </c>
      <c r="K299" s="53">
        <v>27.715</v>
      </c>
      <c r="L299" s="53">
        <v>52.71</v>
      </c>
      <c r="M299" s="51">
        <v>118.65</v>
      </c>
      <c r="N299" s="52">
        <v>1.1156999999999999</v>
      </c>
      <c r="O299" s="52">
        <v>1.5178</v>
      </c>
      <c r="P299" s="51">
        <v>1107.53</v>
      </c>
      <c r="Q299" s="49">
        <v>231.08999600000001</v>
      </c>
      <c r="R299" s="49">
        <v>2.84</v>
      </c>
      <c r="S299" s="49">
        <v>0.8871</v>
      </c>
    </row>
    <row r="300" spans="1:19">
      <c r="A300" s="55">
        <v>42265</v>
      </c>
      <c r="B300" s="51">
        <v>226.38</v>
      </c>
      <c r="C300" s="51">
        <v>909.44565999999998</v>
      </c>
      <c r="D300" s="51">
        <v>183.61</v>
      </c>
      <c r="E300" s="51">
        <v>1630.69</v>
      </c>
      <c r="F300" s="51">
        <v>156.86000000000001</v>
      </c>
      <c r="G300" s="51">
        <v>47.47</v>
      </c>
      <c r="H300" s="52">
        <v>107.5009</v>
      </c>
      <c r="I300" s="51">
        <v>2059.2045800000001</v>
      </c>
      <c r="J300" s="54">
        <v>90.788139999999999</v>
      </c>
      <c r="K300" s="53">
        <v>28.04</v>
      </c>
      <c r="L300" s="53">
        <v>52.83</v>
      </c>
      <c r="M300" s="51">
        <v>120.58</v>
      </c>
      <c r="N300" s="52">
        <v>1.1335</v>
      </c>
      <c r="O300" s="52">
        <v>1.542</v>
      </c>
      <c r="P300" s="51">
        <v>1141.5899999999999</v>
      </c>
      <c r="Q300" s="49">
        <v>232.5</v>
      </c>
      <c r="R300" s="49">
        <v>2.86</v>
      </c>
      <c r="S300" s="49">
        <v>0.70079999999999998</v>
      </c>
    </row>
    <row r="301" spans="1:19">
      <c r="A301" s="55">
        <v>42272</v>
      </c>
      <c r="B301" s="51">
        <v>217.64</v>
      </c>
      <c r="C301" s="51">
        <v>893.49081000000001</v>
      </c>
      <c r="D301" s="51">
        <v>182.8</v>
      </c>
      <c r="E301" s="51">
        <v>1594.7</v>
      </c>
      <c r="F301" s="51">
        <v>153.61000000000001</v>
      </c>
      <c r="G301" s="51">
        <v>48.6</v>
      </c>
      <c r="H301" s="52">
        <v>107.45529999999999</v>
      </c>
      <c r="I301" s="51">
        <v>2067.21965</v>
      </c>
      <c r="J301" s="54">
        <v>89.268119999999996</v>
      </c>
      <c r="K301" s="53">
        <v>27.42</v>
      </c>
      <c r="L301" s="53">
        <v>51.9</v>
      </c>
      <c r="M301" s="51">
        <v>119.79</v>
      </c>
      <c r="N301" s="52">
        <v>1.1281000000000001</v>
      </c>
      <c r="O301" s="52">
        <v>1.5532999999999999</v>
      </c>
      <c r="P301" s="51">
        <v>1148.5999999999999</v>
      </c>
      <c r="Q301" s="49">
        <v>238.33000200000001</v>
      </c>
      <c r="R301" s="49">
        <v>2.98</v>
      </c>
      <c r="S301" s="49">
        <v>0.60950000000000004</v>
      </c>
    </row>
    <row r="302" spans="1:19">
      <c r="A302" s="55">
        <v>42279</v>
      </c>
      <c r="B302" s="51">
        <v>221.27</v>
      </c>
      <c r="C302" s="51">
        <v>895.01787000000002</v>
      </c>
      <c r="D302" s="51">
        <v>184.75</v>
      </c>
      <c r="E302" s="51">
        <v>1607.13</v>
      </c>
      <c r="F302" s="51">
        <v>154.41999999999999</v>
      </c>
      <c r="G302" s="51">
        <v>48.13</v>
      </c>
      <c r="H302" s="52">
        <v>108.06489999999999</v>
      </c>
      <c r="I302" s="51">
        <v>2084.2692900000002</v>
      </c>
      <c r="J302" s="54">
        <v>89.239040000000003</v>
      </c>
      <c r="K302" s="53">
        <v>27.73</v>
      </c>
      <c r="L302" s="53">
        <v>52.55</v>
      </c>
      <c r="M302" s="51">
        <v>120.51</v>
      </c>
      <c r="N302" s="52">
        <v>1.1193</v>
      </c>
      <c r="O302" s="52">
        <v>1.5181</v>
      </c>
      <c r="P302" s="51">
        <v>1137.58</v>
      </c>
      <c r="Q302" s="49">
        <v>247.64999399999999</v>
      </c>
      <c r="R302" s="49">
        <v>3.13</v>
      </c>
      <c r="S302" s="49">
        <v>0.59930000000000005</v>
      </c>
    </row>
    <row r="303" spans="1:19">
      <c r="A303" s="55">
        <v>42286</v>
      </c>
      <c r="B303" s="51">
        <v>234.62</v>
      </c>
      <c r="C303" s="51">
        <v>922.02302999999995</v>
      </c>
      <c r="D303" s="51">
        <v>190.41</v>
      </c>
      <c r="E303" s="51">
        <v>1673.77</v>
      </c>
      <c r="F303" s="51">
        <v>161.16999999999999</v>
      </c>
      <c r="G303" s="51">
        <v>52.65</v>
      </c>
      <c r="H303" s="52">
        <v>107.5951</v>
      </c>
      <c r="I303" s="51">
        <v>2167.5163200000002</v>
      </c>
      <c r="J303" s="54">
        <v>92.129599999999996</v>
      </c>
      <c r="K303" s="53">
        <v>28.15</v>
      </c>
      <c r="L303" s="53">
        <v>53.48</v>
      </c>
      <c r="M303" s="51">
        <v>119.97</v>
      </c>
      <c r="N303" s="52">
        <v>1.1218999999999999</v>
      </c>
      <c r="O303" s="52">
        <v>1.5177</v>
      </c>
      <c r="P303" s="51">
        <v>1156.6099999999999</v>
      </c>
      <c r="Q303" s="49">
        <v>261.67001299999998</v>
      </c>
      <c r="R303" s="49">
        <v>3</v>
      </c>
      <c r="S303" s="49">
        <v>0.505</v>
      </c>
    </row>
    <row r="304" spans="1:19">
      <c r="A304" s="55">
        <v>42293</v>
      </c>
      <c r="B304" s="51">
        <v>235.51</v>
      </c>
      <c r="C304" s="51">
        <v>924.14782000000002</v>
      </c>
      <c r="D304" s="51">
        <v>192.84</v>
      </c>
      <c r="E304" s="51">
        <v>1683.55</v>
      </c>
      <c r="F304" s="51">
        <v>161.88999999999999</v>
      </c>
      <c r="G304" s="51">
        <v>50.46</v>
      </c>
      <c r="H304" s="52">
        <v>107.8385</v>
      </c>
      <c r="I304" s="51">
        <v>2172.4814799999999</v>
      </c>
      <c r="J304" s="54">
        <v>93.532390000000007</v>
      </c>
      <c r="K304" s="53">
        <v>28.26</v>
      </c>
      <c r="L304" s="53">
        <v>53.5</v>
      </c>
      <c r="M304" s="51">
        <v>120.24</v>
      </c>
      <c r="N304" s="52">
        <v>1.1354</v>
      </c>
      <c r="O304" s="52">
        <v>1.5317499999999999</v>
      </c>
      <c r="P304" s="51">
        <v>1185.6600000000001</v>
      </c>
      <c r="Q304" s="49">
        <v>287.85998499999999</v>
      </c>
      <c r="R304" s="49">
        <v>3.07</v>
      </c>
      <c r="S304" s="49">
        <v>0.62</v>
      </c>
    </row>
    <row r="305" spans="1:19">
      <c r="A305" s="55">
        <v>42300</v>
      </c>
      <c r="B305" s="51">
        <v>235.29</v>
      </c>
      <c r="C305" s="51">
        <v>907.76536999999996</v>
      </c>
      <c r="D305" s="51">
        <v>194.86</v>
      </c>
      <c r="E305" s="51">
        <v>1706.61</v>
      </c>
      <c r="F305" s="51">
        <v>163.66999999999999</v>
      </c>
      <c r="G305" s="51">
        <v>47.99</v>
      </c>
      <c r="H305" s="52">
        <v>107.858</v>
      </c>
      <c r="I305" s="51">
        <v>2192.1712900000002</v>
      </c>
      <c r="J305" s="54">
        <v>92.339010000000002</v>
      </c>
      <c r="K305" s="53">
        <v>28.21</v>
      </c>
      <c r="L305" s="53">
        <v>52.66</v>
      </c>
      <c r="M305" s="51">
        <v>119.47</v>
      </c>
      <c r="N305" s="52">
        <v>1.1349</v>
      </c>
      <c r="O305" s="52">
        <v>1.5430999999999999</v>
      </c>
      <c r="P305" s="51">
        <v>1175.6400000000001</v>
      </c>
      <c r="Q305" s="49">
        <v>322.95001200000002</v>
      </c>
      <c r="R305" s="49">
        <v>3.67</v>
      </c>
      <c r="S305" s="49">
        <v>0.99</v>
      </c>
    </row>
    <row r="306" spans="1:19">
      <c r="A306" s="55">
        <v>42307</v>
      </c>
      <c r="B306" s="51">
        <v>229.95</v>
      </c>
      <c r="C306" s="51">
        <v>917.80361000000005</v>
      </c>
      <c r="D306" s="51">
        <v>193.65</v>
      </c>
      <c r="E306" s="51">
        <v>1705.8</v>
      </c>
      <c r="F306" s="51">
        <v>163.6</v>
      </c>
      <c r="G306" s="51">
        <v>49.56</v>
      </c>
      <c r="H306" s="52">
        <v>107.7406</v>
      </c>
      <c r="I306" s="51">
        <v>2192.4549900000002</v>
      </c>
      <c r="J306" s="54">
        <v>92.224209999999999</v>
      </c>
      <c r="K306" s="53">
        <v>28.03</v>
      </c>
      <c r="L306" s="53">
        <v>52.63</v>
      </c>
      <c r="M306" s="51">
        <v>121.41</v>
      </c>
      <c r="N306" s="52">
        <v>1.1007</v>
      </c>
      <c r="O306" s="52">
        <v>1.5306999999999999</v>
      </c>
      <c r="P306" s="51">
        <v>1146.5899999999999</v>
      </c>
      <c r="Q306" s="49">
        <v>371.55999800000001</v>
      </c>
      <c r="R306" s="49">
        <v>3.34</v>
      </c>
      <c r="S306" s="49">
        <v>1</v>
      </c>
    </row>
    <row r="307" spans="1:19">
      <c r="A307" s="55">
        <v>42314</v>
      </c>
      <c r="B307" s="51">
        <v>230.36</v>
      </c>
      <c r="C307" s="51">
        <v>901.88637000000006</v>
      </c>
      <c r="D307" s="51">
        <v>188.25</v>
      </c>
      <c r="E307" s="51">
        <v>1704.39</v>
      </c>
      <c r="F307" s="51">
        <v>163.6</v>
      </c>
      <c r="G307" s="51">
        <v>47.42</v>
      </c>
      <c r="H307" s="52">
        <v>106.9265</v>
      </c>
      <c r="I307" s="51">
        <v>2150.0746300000001</v>
      </c>
      <c r="J307" s="54">
        <v>90.639030000000005</v>
      </c>
      <c r="K307" s="53">
        <v>27.94</v>
      </c>
      <c r="L307" s="53">
        <v>51.33</v>
      </c>
      <c r="M307" s="51">
        <v>120.63</v>
      </c>
      <c r="N307" s="52">
        <v>1.1012999999999999</v>
      </c>
      <c r="O307" s="52">
        <v>1.5448500000000001</v>
      </c>
      <c r="P307" s="51">
        <v>1087.49</v>
      </c>
      <c r="Q307" s="49">
        <v>317.45001200000002</v>
      </c>
      <c r="R307" s="49">
        <v>3.04</v>
      </c>
      <c r="S307" s="49">
        <v>0.91930000000000001</v>
      </c>
    </row>
    <row r="308" spans="1:19">
      <c r="A308" s="55">
        <v>42321</v>
      </c>
      <c r="B308" s="51">
        <v>223.84</v>
      </c>
      <c r="C308" s="51">
        <v>891.13946999999996</v>
      </c>
      <c r="D308" s="51">
        <v>184.6</v>
      </c>
      <c r="E308" s="51">
        <v>1654.3</v>
      </c>
      <c r="F308" s="51">
        <v>159.04</v>
      </c>
      <c r="G308" s="51">
        <v>43.61</v>
      </c>
      <c r="H308" s="52">
        <v>107.2246</v>
      </c>
      <c r="I308" s="51">
        <v>2101.5411100000001</v>
      </c>
      <c r="J308" s="54">
        <v>90.217020000000005</v>
      </c>
      <c r="K308" s="53">
        <v>27.77</v>
      </c>
      <c r="L308" s="53">
        <v>51.807600000000001</v>
      </c>
      <c r="M308" s="51">
        <v>123.14</v>
      </c>
      <c r="N308" s="52">
        <v>1.0734999999999999</v>
      </c>
      <c r="O308" s="52">
        <v>1.5046999999999999</v>
      </c>
      <c r="P308" s="51">
        <v>1083.49</v>
      </c>
      <c r="Q308" s="49">
        <v>322.77999899999998</v>
      </c>
      <c r="R308" s="49">
        <v>3.11</v>
      </c>
      <c r="S308" s="49">
        <v>0.97</v>
      </c>
    </row>
    <row r="309" spans="1:19">
      <c r="A309" s="55">
        <v>42328</v>
      </c>
      <c r="B309" s="51">
        <v>229.91</v>
      </c>
      <c r="C309" s="51">
        <v>893.20889999999997</v>
      </c>
      <c r="D309" s="51">
        <v>191.28</v>
      </c>
      <c r="E309" s="51">
        <v>1702.83</v>
      </c>
      <c r="F309" s="51">
        <v>163.16</v>
      </c>
      <c r="G309" s="51">
        <v>44.66</v>
      </c>
      <c r="H309" s="52">
        <v>107.4631</v>
      </c>
      <c r="I309" s="51">
        <v>2130.5264099999999</v>
      </c>
      <c r="J309" s="54">
        <v>91.131330000000005</v>
      </c>
      <c r="K309" s="53">
        <v>28.07</v>
      </c>
      <c r="L309" s="53">
        <v>52.08</v>
      </c>
      <c r="M309" s="51">
        <v>122.32</v>
      </c>
      <c r="N309" s="52">
        <v>1.0749</v>
      </c>
      <c r="O309" s="52">
        <v>1.5235000000000001</v>
      </c>
      <c r="P309" s="51">
        <v>1084.49</v>
      </c>
      <c r="Q309" s="49">
        <v>370.83999599999999</v>
      </c>
      <c r="R309" s="49">
        <v>3.64</v>
      </c>
      <c r="S309" s="49">
        <v>0.87</v>
      </c>
    </row>
    <row r="310" spans="1:19">
      <c r="A310" s="55">
        <v>42335</v>
      </c>
      <c r="B310" s="51">
        <v>223.43</v>
      </c>
      <c r="C310" s="51">
        <v>891.55571999999995</v>
      </c>
      <c r="D310" s="51">
        <v>190.45</v>
      </c>
      <c r="E310" s="51">
        <v>1700.29</v>
      </c>
      <c r="F310" s="51">
        <v>163.13</v>
      </c>
      <c r="G310" s="51">
        <v>44.86</v>
      </c>
      <c r="H310" s="52">
        <v>107.6409</v>
      </c>
      <c r="I310" s="51">
        <v>2130.5954700000002</v>
      </c>
      <c r="J310" s="54">
        <v>91.403809999999993</v>
      </c>
      <c r="K310" s="53">
        <v>27.96</v>
      </c>
      <c r="L310" s="53">
        <v>51.93</v>
      </c>
      <c r="M310" s="51">
        <v>122.77</v>
      </c>
      <c r="N310" s="52">
        <v>1.0645</v>
      </c>
      <c r="O310" s="52">
        <v>1.5185999999999999</v>
      </c>
      <c r="P310" s="51">
        <v>1074.47</v>
      </c>
      <c r="Q310" s="49">
        <v>393.38000499999998</v>
      </c>
      <c r="R310" s="49">
        <v>3.44</v>
      </c>
      <c r="S310" s="49">
        <v>0.82499999999999996</v>
      </c>
    </row>
    <row r="311" spans="1:19">
      <c r="A311" s="55">
        <v>42342</v>
      </c>
      <c r="B311" s="51">
        <v>221.37</v>
      </c>
      <c r="C311" s="51">
        <v>888.06975999999997</v>
      </c>
      <c r="D311" s="51">
        <v>189.27</v>
      </c>
      <c r="E311" s="51">
        <v>1694.78</v>
      </c>
      <c r="F311" s="51">
        <v>162.41</v>
      </c>
      <c r="G311" s="51">
        <v>43</v>
      </c>
      <c r="H311" s="52">
        <v>107.0788</v>
      </c>
      <c r="I311" s="51">
        <v>2111.2453500000001</v>
      </c>
      <c r="J311" s="54">
        <v>92.443629999999999</v>
      </c>
      <c r="K311" s="53">
        <v>27.72</v>
      </c>
      <c r="L311" s="53">
        <v>52.06</v>
      </c>
      <c r="M311" s="51">
        <v>122.79</v>
      </c>
      <c r="N311" s="52">
        <v>1.0589</v>
      </c>
      <c r="O311" s="52">
        <v>1.5036</v>
      </c>
      <c r="P311" s="51">
        <v>1075.47</v>
      </c>
      <c r="Q311" s="49">
        <v>434.69000199999999</v>
      </c>
      <c r="R311" s="49">
        <v>3.54</v>
      </c>
      <c r="S311" s="49">
        <v>0.91990000000000005</v>
      </c>
    </row>
    <row r="312" spans="1:19">
      <c r="A312" s="55">
        <v>42349</v>
      </c>
      <c r="B312" s="51">
        <v>210.39</v>
      </c>
      <c r="C312" s="51">
        <v>853.29358999999999</v>
      </c>
      <c r="D312" s="51">
        <v>185.32</v>
      </c>
      <c r="E312" s="51">
        <v>1637.83</v>
      </c>
      <c r="F312" s="51">
        <v>156.99</v>
      </c>
      <c r="G312" s="51">
        <v>37.93</v>
      </c>
      <c r="H312" s="52">
        <v>107.65089999999999</v>
      </c>
      <c r="I312" s="51">
        <v>2093.4990200000002</v>
      </c>
      <c r="J312" s="54">
        <v>91.178049999999999</v>
      </c>
      <c r="K312" s="53">
        <v>27.28</v>
      </c>
      <c r="L312" s="53">
        <v>51.79</v>
      </c>
      <c r="M312" s="51">
        <v>123.2</v>
      </c>
      <c r="N312" s="52">
        <v>1.0858000000000001</v>
      </c>
      <c r="O312" s="52">
        <v>1.5097</v>
      </c>
      <c r="P312" s="51">
        <v>1066.46</v>
      </c>
      <c r="Q312" s="49">
        <v>441.77999899999998</v>
      </c>
      <c r="R312" s="49">
        <v>3.51</v>
      </c>
      <c r="S312" s="49">
        <v>1.07</v>
      </c>
    </row>
    <row r="313" spans="1:19">
      <c r="A313" s="55">
        <v>42356</v>
      </c>
      <c r="B313" s="51">
        <v>214.66</v>
      </c>
      <c r="C313" s="51">
        <v>837.51165000000003</v>
      </c>
      <c r="D313" s="51">
        <v>187.35</v>
      </c>
      <c r="E313" s="51">
        <v>1633.75</v>
      </c>
      <c r="F313" s="51">
        <v>156.80000000000001</v>
      </c>
      <c r="G313" s="51">
        <v>36.880000000000003</v>
      </c>
      <c r="H313" s="52">
        <v>107.60550000000001</v>
      </c>
      <c r="I313" s="51">
        <v>2142.2223199999999</v>
      </c>
      <c r="J313" s="54">
        <v>91.27319</v>
      </c>
      <c r="K313" s="53">
        <v>27.24</v>
      </c>
      <c r="L313" s="53">
        <v>51.41</v>
      </c>
      <c r="M313" s="51">
        <v>120.96</v>
      </c>
      <c r="N313" s="52">
        <v>1.0983000000000001</v>
      </c>
      <c r="O313" s="52">
        <v>1.5215000000000001</v>
      </c>
      <c r="P313" s="51">
        <v>1061.45</v>
      </c>
      <c r="Q313" s="49">
        <v>422.39001500000001</v>
      </c>
      <c r="R313" s="49">
        <v>3.48</v>
      </c>
      <c r="S313" s="49">
        <v>0.91800000000000004</v>
      </c>
    </row>
    <row r="314" spans="1:19">
      <c r="A314" s="55">
        <v>42363</v>
      </c>
      <c r="B314" s="51">
        <v>218.55</v>
      </c>
      <c r="C314" s="51">
        <v>851.33140000000003</v>
      </c>
      <c r="D314" s="51">
        <v>190.42</v>
      </c>
      <c r="E314" s="51">
        <v>1673.3</v>
      </c>
      <c r="F314" s="51">
        <v>160.38999999999999</v>
      </c>
      <c r="G314" s="51">
        <v>37.89</v>
      </c>
      <c r="H314" s="52">
        <v>107.2764</v>
      </c>
      <c r="I314" s="51">
        <v>2153.0620100000001</v>
      </c>
      <c r="J314" s="54">
        <v>91.841359999999995</v>
      </c>
      <c r="K314" s="53">
        <v>27.36</v>
      </c>
      <c r="L314" s="53">
        <v>51.32</v>
      </c>
      <c r="M314" s="51">
        <v>121.21</v>
      </c>
      <c r="N314" s="52">
        <v>1.0861000000000001</v>
      </c>
      <c r="O314" s="52">
        <v>1.4896</v>
      </c>
      <c r="P314" s="51">
        <v>1072.47</v>
      </c>
      <c r="Q314" s="49">
        <v>430.70001200000002</v>
      </c>
      <c r="R314" s="49">
        <v>3.47</v>
      </c>
      <c r="S314" s="49">
        <v>0.96</v>
      </c>
    </row>
    <row r="315" spans="1:19">
      <c r="A315" s="55">
        <v>42370</v>
      </c>
      <c r="B315" s="51">
        <v>217.45</v>
      </c>
      <c r="C315" s="51">
        <v>848.38171999999997</v>
      </c>
      <c r="D315" s="51">
        <v>189.83</v>
      </c>
      <c r="E315" s="51">
        <v>1662.79</v>
      </c>
      <c r="F315" s="51">
        <v>159.5</v>
      </c>
      <c r="G315" s="51">
        <v>37.28</v>
      </c>
      <c r="H315" s="52">
        <v>107.20310000000001</v>
      </c>
      <c r="I315" s="51">
        <v>2143.9010600000001</v>
      </c>
      <c r="J315" s="54">
        <v>90.609440000000006</v>
      </c>
      <c r="K315" s="53">
        <v>27.31</v>
      </c>
      <c r="L315" s="53">
        <v>50.36</v>
      </c>
      <c r="M315" s="51">
        <v>120.22</v>
      </c>
      <c r="N315" s="52">
        <v>1.0962000000000001</v>
      </c>
      <c r="O315" s="52">
        <v>1.4908999999999999</v>
      </c>
      <c r="P315" s="51">
        <v>1063.95</v>
      </c>
      <c r="Q315" s="49">
        <v>446.19000199999999</v>
      </c>
      <c r="R315" s="49">
        <v>3.53</v>
      </c>
      <c r="S315" s="49">
        <v>1</v>
      </c>
    </row>
    <row r="316" spans="1:19">
      <c r="A316" s="55">
        <v>42377</v>
      </c>
      <c r="B316" s="51">
        <v>203.63</v>
      </c>
      <c r="C316" s="51">
        <v>816.36787000000004</v>
      </c>
      <c r="D316" s="51">
        <v>182.41</v>
      </c>
      <c r="E316" s="51">
        <v>1561.47</v>
      </c>
      <c r="F316" s="51">
        <v>149.80000000000001</v>
      </c>
      <c r="G316" s="51">
        <v>33.549999999999997</v>
      </c>
      <c r="H316" s="52">
        <v>107.75149999999999</v>
      </c>
      <c r="I316" s="51">
        <v>2085.4098399999998</v>
      </c>
      <c r="J316" s="54">
        <v>89.422489999999996</v>
      </c>
      <c r="K316" s="53">
        <v>27.15</v>
      </c>
      <c r="L316" s="53">
        <v>50.09</v>
      </c>
      <c r="M316" s="51">
        <v>120.27</v>
      </c>
      <c r="N316" s="52">
        <v>1.0855999999999999</v>
      </c>
      <c r="O316" s="52">
        <v>1.4745999999999999</v>
      </c>
      <c r="P316" s="51">
        <v>1105.02</v>
      </c>
      <c r="Q316" s="49">
        <v>382.47000100000002</v>
      </c>
      <c r="R316" s="49">
        <v>3.02</v>
      </c>
      <c r="S316" s="49">
        <v>1.31</v>
      </c>
    </row>
    <row r="317" spans="1:19">
      <c r="A317" s="55">
        <v>42384</v>
      </c>
      <c r="B317" s="51">
        <v>194.63</v>
      </c>
      <c r="C317" s="51">
        <v>786.40803000000005</v>
      </c>
      <c r="D317" s="51">
        <v>177.62</v>
      </c>
      <c r="E317" s="51">
        <v>1521</v>
      </c>
      <c r="F317" s="51">
        <v>145.34</v>
      </c>
      <c r="G317" s="51">
        <v>28.94</v>
      </c>
      <c r="H317" s="52">
        <v>108.0057</v>
      </c>
      <c r="I317" s="51">
        <v>2007.87995</v>
      </c>
      <c r="J317" s="54">
        <v>89.748609999999999</v>
      </c>
      <c r="K317" s="53">
        <v>26.68</v>
      </c>
      <c r="L317" s="53">
        <v>49.64</v>
      </c>
      <c r="M317" s="51">
        <v>117.43</v>
      </c>
      <c r="N317" s="52">
        <v>1.0922000000000001</v>
      </c>
      <c r="O317" s="52">
        <v>1.452</v>
      </c>
      <c r="P317" s="51">
        <v>1096.51</v>
      </c>
      <c r="Q317" s="49">
        <v>402.13000499999998</v>
      </c>
      <c r="R317" s="49">
        <v>3.17</v>
      </c>
      <c r="S317" s="49">
        <v>2.1</v>
      </c>
    </row>
    <row r="318" spans="1:19">
      <c r="A318" s="55">
        <v>42391</v>
      </c>
      <c r="B318" s="51">
        <v>194.13</v>
      </c>
      <c r="C318" s="51">
        <v>808.72829999999999</v>
      </c>
      <c r="D318" s="51">
        <v>177.5</v>
      </c>
      <c r="E318" s="51">
        <v>1536.79</v>
      </c>
      <c r="F318" s="51">
        <v>146.57</v>
      </c>
      <c r="G318" s="51">
        <v>32.18</v>
      </c>
      <c r="H318" s="52">
        <v>108.002</v>
      </c>
      <c r="I318" s="51">
        <v>1957.4176399999999</v>
      </c>
      <c r="J318" s="54">
        <v>90.438609999999997</v>
      </c>
      <c r="K318" s="53">
        <v>26.94</v>
      </c>
      <c r="L318" s="53">
        <v>49.64</v>
      </c>
      <c r="M318" s="51">
        <v>116.88</v>
      </c>
      <c r="N318" s="52">
        <v>1.0915999999999999</v>
      </c>
      <c r="O318" s="52">
        <v>1.4258999999999999</v>
      </c>
      <c r="P318" s="51">
        <v>1096.51</v>
      </c>
      <c r="Q318" s="49">
        <v>369.83999599999999</v>
      </c>
      <c r="R318" s="49">
        <v>3.06</v>
      </c>
      <c r="S318" s="49">
        <v>2.2000000000000002</v>
      </c>
    </row>
    <row r="319" spans="1:19">
      <c r="A319" s="55">
        <v>42398</v>
      </c>
      <c r="B319" s="51">
        <v>203.02</v>
      </c>
      <c r="C319" s="51">
        <v>813.15581999999995</v>
      </c>
      <c r="D319" s="51">
        <v>180.91</v>
      </c>
      <c r="E319" s="51">
        <v>1562.18</v>
      </c>
      <c r="F319" s="51">
        <v>149.32</v>
      </c>
      <c r="G319" s="51">
        <v>34.74</v>
      </c>
      <c r="H319" s="52">
        <v>108.8493</v>
      </c>
      <c r="I319" s="51">
        <v>2000.46586</v>
      </c>
      <c r="J319" s="54">
        <v>90.883489999999995</v>
      </c>
      <c r="K319" s="53">
        <v>27.17</v>
      </c>
      <c r="L319" s="53">
        <v>50.32</v>
      </c>
      <c r="M319" s="51">
        <v>118.5</v>
      </c>
      <c r="N319" s="52">
        <v>1.0797000000000001</v>
      </c>
      <c r="O319" s="52">
        <v>1.4268000000000001</v>
      </c>
      <c r="P319" s="51">
        <v>1116.54</v>
      </c>
      <c r="Q319" s="49">
        <v>377.94000199999999</v>
      </c>
      <c r="R319" s="49">
        <v>3.09</v>
      </c>
      <c r="S319" s="49">
        <v>3</v>
      </c>
    </row>
    <row r="320" spans="1:19">
      <c r="A320" s="55">
        <v>42405</v>
      </c>
      <c r="B320" s="51">
        <v>203.04</v>
      </c>
      <c r="C320" s="51">
        <v>813.57722999999999</v>
      </c>
      <c r="D320" s="51">
        <v>177.6</v>
      </c>
      <c r="E320" s="51">
        <v>1523.87</v>
      </c>
      <c r="F320" s="51">
        <v>145.82</v>
      </c>
      <c r="G320" s="51">
        <v>34.06</v>
      </c>
      <c r="H320" s="52">
        <v>109.0646</v>
      </c>
      <c r="I320" s="51">
        <v>2040.5408399999999</v>
      </c>
      <c r="J320" s="54">
        <v>92.28013</v>
      </c>
      <c r="K320" s="53">
        <v>27.15</v>
      </c>
      <c r="L320" s="53">
        <v>51.35</v>
      </c>
      <c r="M320" s="51">
        <v>121.1</v>
      </c>
      <c r="N320" s="52">
        <v>1.0831</v>
      </c>
      <c r="O320" s="52">
        <v>1.4238999999999999</v>
      </c>
      <c r="P320" s="51">
        <v>1150.5999999999999</v>
      </c>
      <c r="Q320" s="49">
        <v>405.5</v>
      </c>
      <c r="R320" s="49">
        <v>3.19</v>
      </c>
      <c r="S320" s="49">
        <v>5.2</v>
      </c>
    </row>
    <row r="321" spans="1:19">
      <c r="A321" s="55">
        <v>42412</v>
      </c>
      <c r="B321" s="51">
        <v>196.24</v>
      </c>
      <c r="C321" s="51">
        <v>809.38967000000002</v>
      </c>
      <c r="D321" s="51">
        <v>170.12</v>
      </c>
      <c r="E321" s="51">
        <v>1486.45</v>
      </c>
      <c r="F321" s="51">
        <v>141.66999999999999</v>
      </c>
      <c r="G321" s="51">
        <v>33.36</v>
      </c>
      <c r="H321" s="52">
        <v>109.0646</v>
      </c>
      <c r="I321" s="51">
        <v>1922.50017</v>
      </c>
      <c r="J321" s="54">
        <v>93.203829999999996</v>
      </c>
      <c r="K321" s="53">
        <v>26.88</v>
      </c>
      <c r="L321" s="53">
        <v>51.36</v>
      </c>
      <c r="M321" s="51">
        <v>116.88</v>
      </c>
      <c r="N321" s="52">
        <v>1.1155999999999999</v>
      </c>
      <c r="O321" s="52">
        <v>1.45</v>
      </c>
      <c r="P321" s="51">
        <v>1239.75</v>
      </c>
      <c r="Q321" s="49">
        <v>437.86999500000002</v>
      </c>
      <c r="R321" s="49">
        <v>3.41</v>
      </c>
      <c r="S321" s="49">
        <v>4.63</v>
      </c>
    </row>
    <row r="322" spans="1:19">
      <c r="A322" s="55">
        <v>42419</v>
      </c>
      <c r="B322" s="51">
        <v>203.25</v>
      </c>
      <c r="C322" s="51">
        <v>820.82092</v>
      </c>
      <c r="D322" s="51">
        <v>178.61</v>
      </c>
      <c r="E322" s="51">
        <v>1538.17</v>
      </c>
      <c r="F322" s="51">
        <v>147.09</v>
      </c>
      <c r="G322" s="51">
        <v>33.01</v>
      </c>
      <c r="H322" s="52">
        <v>109.0646</v>
      </c>
      <c r="I322" s="51">
        <v>2030.0564400000001</v>
      </c>
      <c r="J322" s="54">
        <v>92.478999999999999</v>
      </c>
      <c r="K322" s="53">
        <v>27.21</v>
      </c>
      <c r="L322" s="53">
        <v>51.15</v>
      </c>
      <c r="M322" s="51">
        <v>113.2</v>
      </c>
      <c r="N322" s="52">
        <v>1.1249</v>
      </c>
      <c r="O322" s="52">
        <v>1.4499</v>
      </c>
      <c r="P322" s="51">
        <v>1230.74</v>
      </c>
      <c r="Q322" s="49">
        <v>432.47000100000002</v>
      </c>
      <c r="R322" s="49">
        <v>3.4</v>
      </c>
      <c r="S322" s="49">
        <v>6.5</v>
      </c>
    </row>
    <row r="323" spans="1:19">
      <c r="A323" s="55">
        <v>42426</v>
      </c>
      <c r="B323" s="51">
        <v>202.58</v>
      </c>
      <c r="C323" s="51">
        <v>841.99112000000002</v>
      </c>
      <c r="D323" s="51">
        <v>180.93</v>
      </c>
      <c r="E323" s="51">
        <v>1554.47</v>
      </c>
      <c r="F323" s="51">
        <v>148.56</v>
      </c>
      <c r="G323" s="51">
        <v>35.1</v>
      </c>
      <c r="H323" s="52">
        <v>109.0646</v>
      </c>
      <c r="I323" s="51">
        <v>2046.5769600000001</v>
      </c>
      <c r="J323" s="54">
        <v>92.499290000000002</v>
      </c>
      <c r="K323" s="53">
        <v>27.4</v>
      </c>
      <c r="L323" s="53">
        <v>50.39</v>
      </c>
      <c r="M323" s="51">
        <v>112.61</v>
      </c>
      <c r="N323" s="52">
        <v>1.1125</v>
      </c>
      <c r="O323" s="52">
        <v>1.4308000000000001</v>
      </c>
      <c r="P323" s="51">
        <v>1229.74</v>
      </c>
      <c r="Q323" s="49">
        <v>405.959991</v>
      </c>
      <c r="R323" s="49">
        <v>3.2</v>
      </c>
      <c r="S323" s="49">
        <v>10.98</v>
      </c>
    </row>
    <row r="324" spans="1:19">
      <c r="A324" s="55">
        <v>42433</v>
      </c>
      <c r="B324" s="51">
        <v>217.87</v>
      </c>
      <c r="C324" s="51">
        <v>861.46623999999997</v>
      </c>
      <c r="D324" s="51">
        <v>188.25</v>
      </c>
      <c r="E324" s="51">
        <v>1608.04</v>
      </c>
      <c r="F324" s="51">
        <v>153.96</v>
      </c>
      <c r="G324" s="51">
        <v>38.72</v>
      </c>
      <c r="H324" s="52">
        <v>109.0646</v>
      </c>
      <c r="I324" s="51">
        <v>2130.3395999999998</v>
      </c>
      <c r="J324" s="54">
        <v>94.84357</v>
      </c>
      <c r="K324" s="53">
        <v>27.88</v>
      </c>
      <c r="L324" s="53">
        <v>51.72</v>
      </c>
      <c r="M324" s="51">
        <v>113.84</v>
      </c>
      <c r="N324" s="52">
        <v>1.093</v>
      </c>
      <c r="O324" s="52">
        <v>1.3868</v>
      </c>
      <c r="P324" s="51">
        <v>1266.8</v>
      </c>
      <c r="Q324" s="49">
        <v>412.41000400000001</v>
      </c>
      <c r="R324" s="49">
        <v>3.28</v>
      </c>
      <c r="S324" s="49">
        <v>15</v>
      </c>
    </row>
    <row r="325" spans="1:19">
      <c r="A325" s="55">
        <v>42440</v>
      </c>
      <c r="B325" s="51">
        <v>220.4</v>
      </c>
      <c r="C325" s="51">
        <v>868.80678</v>
      </c>
      <c r="D325" s="51">
        <v>191.05</v>
      </c>
      <c r="E325" s="51">
        <v>1626.17</v>
      </c>
      <c r="F325" s="51">
        <v>155.49</v>
      </c>
      <c r="G325" s="51">
        <v>40.39</v>
      </c>
      <c r="H325" s="52">
        <v>109.0646</v>
      </c>
      <c r="I325" s="51">
        <v>2133.33185</v>
      </c>
      <c r="J325" s="54">
        <v>95.387200000000007</v>
      </c>
      <c r="K325" s="53">
        <v>28.01</v>
      </c>
      <c r="L325" s="53">
        <v>52.72</v>
      </c>
      <c r="M325" s="51">
        <v>113.78</v>
      </c>
      <c r="N325" s="52">
        <v>1.1006</v>
      </c>
      <c r="O325" s="52">
        <v>1.4231</v>
      </c>
      <c r="P325" s="51">
        <v>1269.8</v>
      </c>
      <c r="Q325" s="49">
        <v>411.52999899999998</v>
      </c>
      <c r="R325" s="49">
        <v>3.19</v>
      </c>
      <c r="S325" s="49">
        <v>10.06</v>
      </c>
    </row>
    <row r="326" spans="1:19">
      <c r="A326" s="55">
        <v>42447</v>
      </c>
      <c r="B326" s="51">
        <v>225.62</v>
      </c>
      <c r="C326" s="51">
        <v>882.88329999999996</v>
      </c>
      <c r="D326" s="51">
        <v>195.74</v>
      </c>
      <c r="E326" s="51">
        <v>1645.57</v>
      </c>
      <c r="F326" s="51">
        <v>157.52000000000001</v>
      </c>
      <c r="G326" s="51">
        <v>41.2</v>
      </c>
      <c r="H326" s="52">
        <v>109.0646</v>
      </c>
      <c r="I326" s="51">
        <v>2219.72847</v>
      </c>
      <c r="J326" s="54">
        <v>96.621499999999997</v>
      </c>
      <c r="K326" s="53">
        <v>28.22</v>
      </c>
      <c r="L326" s="53">
        <v>53.62</v>
      </c>
      <c r="M326" s="51">
        <v>113.82</v>
      </c>
      <c r="N326" s="52">
        <v>1.1149</v>
      </c>
      <c r="O326" s="52">
        <v>1.4381999999999999</v>
      </c>
      <c r="P326" s="51">
        <v>1256.78</v>
      </c>
      <c r="Q326" s="49">
        <v>424.57000699999998</v>
      </c>
      <c r="R326" s="49">
        <v>3.28</v>
      </c>
      <c r="S326" s="49">
        <v>10.5</v>
      </c>
    </row>
    <row r="327" spans="1:19">
      <c r="A327" s="55">
        <v>42454</v>
      </c>
      <c r="B327" s="51">
        <v>222.08</v>
      </c>
      <c r="C327" s="51">
        <v>865.1925</v>
      </c>
      <c r="D327" s="51">
        <v>192.85</v>
      </c>
      <c r="E327" s="51">
        <v>1623.71</v>
      </c>
      <c r="F327" s="51">
        <v>155.44</v>
      </c>
      <c r="G327" s="51">
        <v>40.44</v>
      </c>
      <c r="H327" s="52">
        <v>109.9012</v>
      </c>
      <c r="I327" s="51">
        <v>2172.1439599999999</v>
      </c>
      <c r="J327" s="54">
        <v>96.066329999999994</v>
      </c>
      <c r="K327" s="53">
        <v>28.09</v>
      </c>
      <c r="L327" s="53">
        <v>53.02</v>
      </c>
      <c r="M327" s="51">
        <v>111.43</v>
      </c>
      <c r="N327" s="52">
        <v>1.1268</v>
      </c>
      <c r="O327" s="52">
        <v>1.4479</v>
      </c>
      <c r="P327" s="51">
        <v>1224.73</v>
      </c>
      <c r="Q327" s="49">
        <v>419.05999800000001</v>
      </c>
      <c r="R327" s="49">
        <v>3.25</v>
      </c>
      <c r="S327" s="49">
        <v>11.58</v>
      </c>
    </row>
    <row r="328" spans="1:19">
      <c r="A328" s="55">
        <v>42461</v>
      </c>
      <c r="B328" s="51">
        <v>225.96</v>
      </c>
      <c r="C328" s="51">
        <v>885.67915000000005</v>
      </c>
      <c r="D328" s="51">
        <v>196.15</v>
      </c>
      <c r="E328" s="51">
        <v>1640.14</v>
      </c>
      <c r="F328" s="51">
        <v>157.33000000000001</v>
      </c>
      <c r="G328" s="51">
        <v>38.67</v>
      </c>
      <c r="H328" s="52">
        <v>110.3291</v>
      </c>
      <c r="I328" s="51">
        <v>2215.2868699999999</v>
      </c>
      <c r="J328" s="54">
        <v>98.061030000000002</v>
      </c>
      <c r="K328" s="53">
        <v>28.41</v>
      </c>
      <c r="L328" s="53">
        <v>54.15</v>
      </c>
      <c r="M328" s="51">
        <v>113.08</v>
      </c>
      <c r="N328" s="52">
        <v>1.1161000000000001</v>
      </c>
      <c r="O328" s="52">
        <v>1.4127000000000001</v>
      </c>
      <c r="P328" s="51">
        <v>1220.72</v>
      </c>
      <c r="Q328" s="49">
        <v>420.25</v>
      </c>
      <c r="R328" s="49">
        <v>3.21</v>
      </c>
      <c r="S328" s="49">
        <v>8.8000000000000007</v>
      </c>
    </row>
    <row r="329" spans="1:19">
      <c r="A329" s="55">
        <v>42468</v>
      </c>
      <c r="B329" s="51">
        <v>222.94</v>
      </c>
      <c r="C329" s="51">
        <v>884.15215999999998</v>
      </c>
      <c r="D329" s="51">
        <v>196.97</v>
      </c>
      <c r="E329" s="51">
        <v>1632.2</v>
      </c>
      <c r="F329" s="51">
        <v>156.36000000000001</v>
      </c>
      <c r="G329" s="51">
        <v>41.94</v>
      </c>
      <c r="H329" s="52">
        <v>110.44759999999999</v>
      </c>
      <c r="I329" s="51">
        <v>2214.8027400000001</v>
      </c>
      <c r="J329" s="54">
        <v>98.431430000000006</v>
      </c>
      <c r="K329" s="53">
        <v>28.33</v>
      </c>
      <c r="L329" s="53">
        <v>53.97</v>
      </c>
      <c r="M329" s="51">
        <v>111.68</v>
      </c>
      <c r="N329" s="52">
        <v>1.1391</v>
      </c>
      <c r="O329" s="52">
        <v>1.4218</v>
      </c>
      <c r="P329" s="51">
        <v>1235.75</v>
      </c>
      <c r="Q329" s="49">
        <v>426.26001000000002</v>
      </c>
      <c r="R329" s="49">
        <v>3.25</v>
      </c>
      <c r="S329" s="49">
        <v>9.4499999999999993</v>
      </c>
    </row>
    <row r="330" spans="1:19">
      <c r="A330" s="55">
        <v>42475</v>
      </c>
      <c r="B330" s="51">
        <v>230.42</v>
      </c>
      <c r="C330" s="51">
        <v>900.18722000000002</v>
      </c>
      <c r="D330" s="51">
        <v>198.55</v>
      </c>
      <c r="E330" s="51">
        <v>1670.47</v>
      </c>
      <c r="F330" s="51">
        <v>160.22</v>
      </c>
      <c r="G330" s="51">
        <v>43.1</v>
      </c>
      <c r="H330" s="52">
        <v>110.32389999999999</v>
      </c>
      <c r="I330" s="51">
        <v>2236.92641</v>
      </c>
      <c r="J330" s="54">
        <v>97.692310000000006</v>
      </c>
      <c r="K330" s="53">
        <v>28.54</v>
      </c>
      <c r="L330" s="53">
        <v>54.26</v>
      </c>
      <c r="M330" s="51">
        <v>108.05</v>
      </c>
      <c r="N330" s="52">
        <v>1.1405000000000001</v>
      </c>
      <c r="O330" s="52">
        <v>1.4121999999999999</v>
      </c>
      <c r="P330" s="51">
        <v>1230.74</v>
      </c>
      <c r="Q330" s="49">
        <v>457.55999800000001</v>
      </c>
      <c r="R330" s="49">
        <v>3.57</v>
      </c>
      <c r="S330" s="49">
        <v>8</v>
      </c>
    </row>
    <row r="331" spans="1:19">
      <c r="A331" s="55">
        <v>42482</v>
      </c>
      <c r="B331" s="51">
        <v>229.97</v>
      </c>
      <c r="C331" s="51">
        <v>914.34322999999995</v>
      </c>
      <c r="D331" s="51">
        <v>197.09</v>
      </c>
      <c r="E331" s="51">
        <v>1686.17</v>
      </c>
      <c r="F331" s="51">
        <v>161.5</v>
      </c>
      <c r="G331" s="51">
        <v>45.11</v>
      </c>
      <c r="H331" s="52">
        <v>109.84950000000001</v>
      </c>
      <c r="I331" s="51">
        <v>2204.5549000000001</v>
      </c>
      <c r="J331" s="54">
        <v>98.053910000000002</v>
      </c>
      <c r="K331" s="53">
        <v>28.62</v>
      </c>
      <c r="L331" s="53">
        <v>54.19</v>
      </c>
      <c r="M331" s="51">
        <v>108.22</v>
      </c>
      <c r="N331" s="52">
        <v>1.1294999999999999</v>
      </c>
      <c r="O331" s="52">
        <v>1.4219999999999999</v>
      </c>
      <c r="P331" s="51">
        <v>1245.76</v>
      </c>
      <c r="Q331" s="49">
        <v>452.23998999999998</v>
      </c>
      <c r="R331" s="49">
        <v>3.7</v>
      </c>
      <c r="S331" s="49">
        <v>8.76</v>
      </c>
    </row>
    <row r="332" spans="1:19">
      <c r="A332" s="55">
        <v>42489</v>
      </c>
      <c r="B332" s="51">
        <v>229.69</v>
      </c>
      <c r="C332" s="51">
        <v>923.02605000000005</v>
      </c>
      <c r="D332" s="51">
        <v>197.11</v>
      </c>
      <c r="E332" s="51">
        <v>1670.8</v>
      </c>
      <c r="F332" s="51">
        <v>160.36000000000001</v>
      </c>
      <c r="G332" s="51">
        <v>48.13</v>
      </c>
      <c r="H332" s="52">
        <v>109.7792</v>
      </c>
      <c r="I332" s="51">
        <v>2255.8357999999998</v>
      </c>
      <c r="J332" s="54">
        <v>98.777910000000006</v>
      </c>
      <c r="K332" s="53">
        <v>28.61</v>
      </c>
      <c r="L332" s="53">
        <v>54.9</v>
      </c>
      <c r="M332" s="51">
        <v>111.54</v>
      </c>
      <c r="N332" s="52">
        <v>1.1228</v>
      </c>
      <c r="O332" s="52">
        <v>1.4412</v>
      </c>
      <c r="P332" s="51">
        <v>1287.83</v>
      </c>
      <c r="Q332" s="49">
        <v>457.86999500000002</v>
      </c>
      <c r="R332" s="49">
        <v>3.91</v>
      </c>
      <c r="S332" s="49">
        <v>9.44</v>
      </c>
    </row>
    <row r="333" spans="1:19">
      <c r="A333" s="55">
        <v>42496</v>
      </c>
      <c r="B333" s="51">
        <v>220.87</v>
      </c>
      <c r="C333" s="51">
        <v>890.29984000000002</v>
      </c>
      <c r="D333" s="51">
        <v>199</v>
      </c>
      <c r="E333" s="51">
        <v>1643.19</v>
      </c>
      <c r="F333" s="51">
        <v>157.41</v>
      </c>
      <c r="G333" s="51">
        <v>45.37</v>
      </c>
      <c r="H333" s="52">
        <v>110.29519999999999</v>
      </c>
      <c r="I333" s="51">
        <v>2237.8682800000001</v>
      </c>
      <c r="J333" s="54">
        <v>97.856989999999996</v>
      </c>
      <c r="K333" s="53">
        <v>28.53</v>
      </c>
      <c r="L333" s="53">
        <v>54.217399999999998</v>
      </c>
      <c r="M333" s="51">
        <v>106.27</v>
      </c>
      <c r="N333" s="52">
        <v>1.1444000000000001</v>
      </c>
      <c r="O333" s="52">
        <v>1.4609000000000001</v>
      </c>
      <c r="P333" s="51">
        <v>1288.8399999999999</v>
      </c>
      <c r="Q333" s="49">
        <v>458.10998499999999</v>
      </c>
      <c r="R333" s="49">
        <v>4.05</v>
      </c>
      <c r="S333" s="49">
        <v>9.94</v>
      </c>
    </row>
    <row r="334" spans="1:19">
      <c r="A334" s="55">
        <v>42503</v>
      </c>
      <c r="B334" s="51">
        <v>219.17</v>
      </c>
      <c r="C334" s="51">
        <v>889.66769999999997</v>
      </c>
      <c r="D334" s="51">
        <v>196.4</v>
      </c>
      <c r="E334" s="51">
        <v>1635.92</v>
      </c>
      <c r="F334" s="51">
        <v>156.82</v>
      </c>
      <c r="G334" s="51">
        <v>47.83</v>
      </c>
      <c r="H334" s="52">
        <v>110.31789999999999</v>
      </c>
      <c r="I334" s="51">
        <v>2222.2347799999998</v>
      </c>
      <c r="J334" s="54">
        <v>97.360590000000002</v>
      </c>
      <c r="K334" s="53">
        <v>28.6</v>
      </c>
      <c r="L334" s="53">
        <v>53.76</v>
      </c>
      <c r="M334" s="51">
        <v>107.1</v>
      </c>
      <c r="N334" s="52">
        <v>1.1398999999999999</v>
      </c>
      <c r="O334" s="52">
        <v>1.4428000000000001</v>
      </c>
      <c r="P334" s="51">
        <v>1271.81</v>
      </c>
      <c r="Q334" s="49">
        <v>439.61999500000002</v>
      </c>
      <c r="R334" s="49">
        <v>3.94</v>
      </c>
      <c r="S334" s="49">
        <v>14.21</v>
      </c>
    </row>
    <row r="335" spans="1:19">
      <c r="A335" s="55">
        <v>42510</v>
      </c>
      <c r="B335" s="51">
        <v>216.55</v>
      </c>
      <c r="C335" s="51">
        <v>878.80406000000005</v>
      </c>
      <c r="D335" s="51">
        <v>193.99</v>
      </c>
      <c r="E335" s="51">
        <v>1639.85</v>
      </c>
      <c r="F335" s="51">
        <v>157.16999999999999</v>
      </c>
      <c r="G335" s="51">
        <v>48.72</v>
      </c>
      <c r="H335" s="52">
        <v>110.0014</v>
      </c>
      <c r="I335" s="51">
        <v>2174.2209200000002</v>
      </c>
      <c r="J335" s="54">
        <v>96.606809999999996</v>
      </c>
      <c r="K335" s="53">
        <v>28.31</v>
      </c>
      <c r="L335" s="53">
        <v>53.29</v>
      </c>
      <c r="M335" s="51">
        <v>108.55</v>
      </c>
      <c r="N335" s="52">
        <v>1.1307</v>
      </c>
      <c r="O335" s="52">
        <v>1.4347000000000001</v>
      </c>
      <c r="P335" s="51">
        <v>1260.79</v>
      </c>
      <c r="Q335" s="49">
        <v>516.04998799999998</v>
      </c>
      <c r="R335" s="49">
        <v>4.41</v>
      </c>
      <c r="S335" s="49">
        <v>12.28</v>
      </c>
    </row>
    <row r="336" spans="1:19">
      <c r="A336" s="55">
        <v>42517</v>
      </c>
      <c r="B336" s="51">
        <v>221.89</v>
      </c>
      <c r="C336" s="51">
        <v>892.14873</v>
      </c>
      <c r="D336" s="51">
        <v>196.88</v>
      </c>
      <c r="E336" s="51">
        <v>1676.07</v>
      </c>
      <c r="F336" s="51">
        <v>160.41999999999999</v>
      </c>
      <c r="G336" s="51">
        <v>49.32</v>
      </c>
      <c r="H336" s="52">
        <v>110.1572</v>
      </c>
      <c r="I336" s="51">
        <v>2196.9947900000002</v>
      </c>
      <c r="J336" s="54">
        <v>96.702190000000002</v>
      </c>
      <c r="K336" s="53">
        <v>28.39</v>
      </c>
      <c r="L336" s="53">
        <v>53.11</v>
      </c>
      <c r="M336" s="51">
        <v>110.08</v>
      </c>
      <c r="N336" s="52">
        <v>1.1214999999999999</v>
      </c>
      <c r="O336" s="52">
        <v>1.4502999999999999</v>
      </c>
      <c r="P336" s="51">
        <v>1218.72</v>
      </c>
      <c r="Q336" s="49">
        <v>574.90997300000004</v>
      </c>
      <c r="R336" s="49">
        <v>4.79</v>
      </c>
      <c r="S336" s="49">
        <v>13.85</v>
      </c>
    </row>
    <row r="337" spans="1:19">
      <c r="A337" s="55">
        <v>42524</v>
      </c>
      <c r="B337" s="51">
        <v>225.57</v>
      </c>
      <c r="C337" s="51">
        <v>900.49490000000003</v>
      </c>
      <c r="D337" s="51">
        <v>198.74</v>
      </c>
      <c r="E337" s="51">
        <v>1678.58</v>
      </c>
      <c r="F337" s="51">
        <v>161.26</v>
      </c>
      <c r="G337" s="51">
        <v>49.64</v>
      </c>
      <c r="H337" s="52">
        <v>110.60639999999999</v>
      </c>
      <c r="I337" s="51">
        <v>2267.5902700000001</v>
      </c>
      <c r="J337" s="54">
        <v>98.160709999999995</v>
      </c>
      <c r="K337" s="53">
        <v>28.77</v>
      </c>
      <c r="L337" s="53">
        <v>54.15</v>
      </c>
      <c r="M337" s="51">
        <v>110.4</v>
      </c>
      <c r="N337" s="52">
        <v>1.1113999999999999</v>
      </c>
      <c r="O337" s="52">
        <v>1.4622999999999999</v>
      </c>
      <c r="P337" s="51">
        <v>1242.76</v>
      </c>
      <c r="Q337" s="49">
        <v>666.54998799999998</v>
      </c>
      <c r="R337" s="49">
        <v>5.1100000000000003</v>
      </c>
      <c r="S337" s="49">
        <v>15.57</v>
      </c>
    </row>
    <row r="338" spans="1:19">
      <c r="A338" s="55">
        <v>42531</v>
      </c>
      <c r="B338" s="51">
        <v>226.02</v>
      </c>
      <c r="C338" s="51">
        <v>911.67331999999999</v>
      </c>
      <c r="D338" s="51">
        <v>199.01</v>
      </c>
      <c r="E338" s="51">
        <v>1665.22</v>
      </c>
      <c r="F338" s="51">
        <v>159.84</v>
      </c>
      <c r="G338" s="51">
        <v>50.54</v>
      </c>
      <c r="H338" s="52">
        <v>110.9858</v>
      </c>
      <c r="I338" s="51">
        <v>2243.3602900000001</v>
      </c>
      <c r="J338" s="54">
        <v>98.453680000000006</v>
      </c>
      <c r="K338" s="53">
        <v>28.97</v>
      </c>
      <c r="L338" s="53">
        <v>54.02</v>
      </c>
      <c r="M338" s="51">
        <v>106.43</v>
      </c>
      <c r="N338" s="52">
        <v>1.1349</v>
      </c>
      <c r="O338" s="52">
        <v>1.4513</v>
      </c>
      <c r="P338" s="51">
        <v>1276.82</v>
      </c>
      <c r="Q338" s="49">
        <v>761.03997800000002</v>
      </c>
      <c r="R338" s="49">
        <v>5.48</v>
      </c>
      <c r="S338" s="49">
        <v>12.33</v>
      </c>
    </row>
    <row r="339" spans="1:19">
      <c r="A339" s="55">
        <v>42538</v>
      </c>
      <c r="B339" s="51">
        <v>223.35</v>
      </c>
      <c r="C339" s="51">
        <v>899.97051999999996</v>
      </c>
      <c r="D339" s="51">
        <v>196.98</v>
      </c>
      <c r="E339" s="51">
        <v>1635.78</v>
      </c>
      <c r="F339" s="51">
        <v>156.97999999999999</v>
      </c>
      <c r="G339" s="51">
        <v>49.17</v>
      </c>
      <c r="H339" s="52">
        <v>111.0394</v>
      </c>
      <c r="I339" s="51">
        <v>2229.26719</v>
      </c>
      <c r="J339" s="54">
        <v>99.452060000000003</v>
      </c>
      <c r="K339" s="53">
        <v>28.65</v>
      </c>
      <c r="L339" s="53">
        <v>54.2</v>
      </c>
      <c r="M339" s="51">
        <v>106.9</v>
      </c>
      <c r="N339" s="52">
        <v>1.1251</v>
      </c>
      <c r="O339" s="52">
        <v>1.4256</v>
      </c>
      <c r="P339" s="51">
        <v>1295.8499999999999</v>
      </c>
      <c r="Q339" s="49">
        <v>625.40997300000004</v>
      </c>
      <c r="R339" s="49">
        <v>4</v>
      </c>
      <c r="S339" s="49">
        <v>13.82</v>
      </c>
    </row>
    <row r="340" spans="1:19">
      <c r="A340" s="55">
        <v>42545</v>
      </c>
      <c r="B340" s="51">
        <v>222.52</v>
      </c>
      <c r="C340" s="51">
        <v>887.55925999999999</v>
      </c>
      <c r="D340" s="51">
        <v>195.73</v>
      </c>
      <c r="E340" s="51">
        <v>1608.79</v>
      </c>
      <c r="F340" s="51">
        <v>154.13</v>
      </c>
      <c r="G340" s="51">
        <v>48.41</v>
      </c>
      <c r="H340" s="52">
        <v>111.3391</v>
      </c>
      <c r="I340" s="51">
        <v>2212.6176799999998</v>
      </c>
      <c r="J340" s="54">
        <v>99.532439999999994</v>
      </c>
      <c r="K340" s="53">
        <v>28.74</v>
      </c>
      <c r="L340" s="53">
        <v>54.202500000000001</v>
      </c>
      <c r="M340" s="51">
        <v>104.33</v>
      </c>
      <c r="N340" s="52">
        <v>1.1281000000000001</v>
      </c>
      <c r="O340" s="52">
        <v>1.4349000000000001</v>
      </c>
      <c r="P340" s="51">
        <v>1332.91</v>
      </c>
      <c r="Q340" s="49">
        <v>661.64001499999995</v>
      </c>
      <c r="R340" s="49">
        <v>4.29</v>
      </c>
      <c r="S340" s="49">
        <v>11.85</v>
      </c>
    </row>
    <row r="341" spans="1:19">
      <c r="A341" s="55">
        <v>42552</v>
      </c>
      <c r="B341" s="51">
        <v>231.55</v>
      </c>
      <c r="C341" s="51">
        <v>904.49787000000003</v>
      </c>
      <c r="D341" s="51">
        <v>203.69</v>
      </c>
      <c r="E341" s="51">
        <v>1660.26</v>
      </c>
      <c r="F341" s="51">
        <v>159.13999999999999</v>
      </c>
      <c r="G341" s="51">
        <v>50.35</v>
      </c>
      <c r="H341" s="52">
        <v>112.3749</v>
      </c>
      <c r="I341" s="51">
        <v>2297.0369799999999</v>
      </c>
      <c r="J341" s="54">
        <v>100.50483</v>
      </c>
      <c r="K341" s="53">
        <v>29.55</v>
      </c>
      <c r="L341" s="53">
        <v>54.83</v>
      </c>
      <c r="M341" s="51">
        <v>102.09</v>
      </c>
      <c r="N341" s="52">
        <v>1.1068</v>
      </c>
      <c r="O341" s="52">
        <v>1.3563000000000001</v>
      </c>
      <c r="P341" s="51">
        <v>1338.92</v>
      </c>
      <c r="Q341" s="49">
        <v>647.10998500000005</v>
      </c>
      <c r="R341" s="49">
        <v>4.09</v>
      </c>
      <c r="S341" s="49">
        <v>10.97</v>
      </c>
    </row>
    <row r="342" spans="1:19">
      <c r="A342" s="55">
        <v>42559</v>
      </c>
      <c r="B342" s="51">
        <v>230.34</v>
      </c>
      <c r="C342" s="51">
        <v>894.96166000000005</v>
      </c>
      <c r="D342" s="51">
        <v>203.57</v>
      </c>
      <c r="E342" s="51">
        <v>1662.32</v>
      </c>
      <c r="F342" s="51">
        <v>159.18</v>
      </c>
      <c r="G342" s="51">
        <v>46.76</v>
      </c>
      <c r="H342" s="52">
        <v>112.77119999999999</v>
      </c>
      <c r="I342" s="51">
        <v>2265.4479900000001</v>
      </c>
      <c r="J342" s="54">
        <v>100.78736000000001</v>
      </c>
      <c r="K342" s="53">
        <v>30.1</v>
      </c>
      <c r="L342" s="53">
        <v>54.94</v>
      </c>
      <c r="M342" s="51">
        <v>102.51</v>
      </c>
      <c r="N342" s="52">
        <v>1.1140000000000001</v>
      </c>
      <c r="O342" s="52">
        <v>1.32456</v>
      </c>
      <c r="P342" s="51">
        <v>1355.95</v>
      </c>
      <c r="Q342" s="49">
        <v>676.330017</v>
      </c>
      <c r="R342" s="49">
        <v>4.1399999999999997</v>
      </c>
      <c r="S342" s="49">
        <v>11.19</v>
      </c>
    </row>
    <row r="343" spans="1:19">
      <c r="A343" s="55">
        <v>42566</v>
      </c>
      <c r="B343" s="51">
        <v>239.43</v>
      </c>
      <c r="C343" s="51">
        <v>906.11737000000005</v>
      </c>
      <c r="D343" s="51">
        <v>206.35</v>
      </c>
      <c r="E343" s="51">
        <v>1700.57</v>
      </c>
      <c r="F343" s="51">
        <v>162.97999999999999</v>
      </c>
      <c r="G343" s="51">
        <v>47.61</v>
      </c>
      <c r="H343" s="52">
        <v>111.8292</v>
      </c>
      <c r="I343" s="51">
        <v>2313.3654799999999</v>
      </c>
      <c r="J343" s="54">
        <v>100.59814</v>
      </c>
      <c r="K343" s="53">
        <v>30.06</v>
      </c>
      <c r="L343" s="53">
        <v>54.92</v>
      </c>
      <c r="M343" s="51">
        <v>100.43</v>
      </c>
      <c r="N343" s="52">
        <v>1.105</v>
      </c>
      <c r="O343" s="52">
        <v>1.2948999999999999</v>
      </c>
      <c r="P343" s="51">
        <v>1331.91</v>
      </c>
      <c r="Q343" s="49">
        <v>659.28997800000002</v>
      </c>
      <c r="R343" s="49">
        <v>4.05</v>
      </c>
      <c r="S343" s="49">
        <v>12.63</v>
      </c>
    </row>
    <row r="344" spans="1:19">
      <c r="A344" s="55">
        <v>42573</v>
      </c>
      <c r="B344" s="51">
        <v>239.98</v>
      </c>
      <c r="C344" s="51">
        <v>899.66854999999998</v>
      </c>
      <c r="D344" s="51">
        <v>209.72</v>
      </c>
      <c r="E344" s="51">
        <v>1706.97</v>
      </c>
      <c r="F344" s="51">
        <v>163.55000000000001</v>
      </c>
      <c r="G344" s="51">
        <v>45.69</v>
      </c>
      <c r="H344" s="52">
        <v>111.80929999999999</v>
      </c>
      <c r="I344" s="51">
        <v>2345.4292099999998</v>
      </c>
      <c r="J344" s="54">
        <v>99.788679999999999</v>
      </c>
      <c r="K344" s="53">
        <v>30.09</v>
      </c>
      <c r="L344" s="53">
        <v>54.29</v>
      </c>
      <c r="M344" s="51">
        <v>105.12</v>
      </c>
      <c r="N344" s="52">
        <v>1.1040000000000001</v>
      </c>
      <c r="O344" s="52">
        <v>1.3167</v>
      </c>
      <c r="P344" s="51">
        <v>1326.9</v>
      </c>
      <c r="Q344" s="49">
        <v>621.86999500000002</v>
      </c>
      <c r="R344" s="49">
        <v>3.94</v>
      </c>
      <c r="S344" s="49">
        <v>11.86</v>
      </c>
    </row>
    <row r="345" spans="1:19">
      <c r="A345" s="55">
        <v>42580</v>
      </c>
      <c r="B345" s="51">
        <v>241.66</v>
      </c>
      <c r="C345" s="51">
        <v>906.29489999999998</v>
      </c>
      <c r="D345" s="51">
        <v>211.86</v>
      </c>
      <c r="E345" s="51">
        <v>1721.79</v>
      </c>
      <c r="F345" s="51">
        <v>165.24</v>
      </c>
      <c r="G345" s="51">
        <v>42.46</v>
      </c>
      <c r="H345" s="52">
        <v>112.1818</v>
      </c>
      <c r="I345" s="51">
        <v>2385.4522700000002</v>
      </c>
      <c r="J345" s="54">
        <v>101.20063</v>
      </c>
      <c r="K345" s="53">
        <v>30.159199999999998</v>
      </c>
      <c r="L345" s="53">
        <v>55.38</v>
      </c>
      <c r="M345" s="51">
        <v>106.19</v>
      </c>
      <c r="N345" s="52">
        <v>1.0968</v>
      </c>
      <c r="O345" s="52">
        <v>1.3110999999999999</v>
      </c>
      <c r="P345" s="51">
        <v>1349.94</v>
      </c>
      <c r="Q345" s="49">
        <v>590.84997599999997</v>
      </c>
      <c r="R345" s="49">
        <v>3.76</v>
      </c>
      <c r="S345" s="49">
        <v>10.98</v>
      </c>
    </row>
    <row r="346" spans="1:19">
      <c r="A346" s="55">
        <v>42587</v>
      </c>
      <c r="B346" s="51">
        <v>244.41</v>
      </c>
      <c r="C346" s="51">
        <v>898.37459999999999</v>
      </c>
      <c r="D346" s="51">
        <v>208.23</v>
      </c>
      <c r="E346" s="51">
        <v>1716.65</v>
      </c>
      <c r="F346" s="51">
        <v>164.74</v>
      </c>
      <c r="G346" s="51">
        <v>44.27</v>
      </c>
      <c r="H346" s="52">
        <v>111.66500000000001</v>
      </c>
      <c r="I346" s="51">
        <v>2356.5490199999999</v>
      </c>
      <c r="J346" s="54">
        <v>100.59566</v>
      </c>
      <c r="K346" s="53">
        <v>30.1692</v>
      </c>
      <c r="L346" s="53">
        <v>55.59</v>
      </c>
      <c r="M346" s="51">
        <v>102.05</v>
      </c>
      <c r="N346" s="52">
        <v>1.1173</v>
      </c>
      <c r="O346" s="52">
        <v>1.3229</v>
      </c>
      <c r="P346" s="51">
        <v>1350.44</v>
      </c>
      <c r="Q346" s="49">
        <v>569.05999799999995</v>
      </c>
      <c r="R346" s="49">
        <v>3.62</v>
      </c>
      <c r="S346" s="49">
        <v>11.21</v>
      </c>
    </row>
    <row r="347" spans="1:19">
      <c r="A347" s="55">
        <v>42594</v>
      </c>
      <c r="B347" s="51">
        <v>248.84</v>
      </c>
      <c r="C347" s="51">
        <v>915.93565999999998</v>
      </c>
      <c r="D347" s="51">
        <v>209.5</v>
      </c>
      <c r="E347" s="51">
        <v>1736.1</v>
      </c>
      <c r="F347" s="51">
        <v>166.61</v>
      </c>
      <c r="G347" s="51">
        <v>46.97</v>
      </c>
      <c r="H347" s="52">
        <v>112.0599</v>
      </c>
      <c r="I347" s="51">
        <v>2373.46857</v>
      </c>
      <c r="J347" s="54">
        <v>100.91004</v>
      </c>
      <c r="K347" s="53">
        <v>30.62</v>
      </c>
      <c r="L347" s="53">
        <v>56.74</v>
      </c>
      <c r="M347" s="51">
        <v>101.71</v>
      </c>
      <c r="N347" s="52">
        <v>1.1085</v>
      </c>
      <c r="O347" s="52">
        <v>1.3055000000000001</v>
      </c>
      <c r="P347" s="51">
        <v>1355.95</v>
      </c>
      <c r="Q347" s="49">
        <v>580.65997300000004</v>
      </c>
      <c r="R347" s="49">
        <v>3.61</v>
      </c>
      <c r="S347" s="49">
        <v>11.14</v>
      </c>
    </row>
    <row r="348" spans="1:19">
      <c r="A348" s="55">
        <v>42601</v>
      </c>
      <c r="B348" s="51">
        <v>248.64</v>
      </c>
      <c r="C348" s="51">
        <v>921.45057999999995</v>
      </c>
      <c r="D348" s="51">
        <v>206.02</v>
      </c>
      <c r="E348" s="51">
        <v>1731.85</v>
      </c>
      <c r="F348" s="51">
        <v>166.43</v>
      </c>
      <c r="G348" s="51">
        <v>50.88</v>
      </c>
      <c r="H348" s="52">
        <v>111.7028</v>
      </c>
      <c r="I348" s="51">
        <v>2367.0215199999998</v>
      </c>
      <c r="J348" s="54">
        <v>100.95417999999999</v>
      </c>
      <c r="K348" s="53">
        <v>30.63</v>
      </c>
      <c r="L348" s="53">
        <v>56.97</v>
      </c>
      <c r="M348" s="51">
        <v>101.2</v>
      </c>
      <c r="N348" s="52">
        <v>1.1161000000000001</v>
      </c>
      <c r="O348" s="52">
        <v>1.2919</v>
      </c>
      <c r="P348" s="51">
        <v>1344.93</v>
      </c>
      <c r="Q348" s="49">
        <v>574.97997999999995</v>
      </c>
      <c r="R348" s="49">
        <v>3.73</v>
      </c>
      <c r="S348" s="49">
        <v>10.99</v>
      </c>
    </row>
    <row r="349" spans="1:19">
      <c r="A349" s="55">
        <v>42608</v>
      </c>
      <c r="B349" s="51">
        <v>245.12</v>
      </c>
      <c r="C349" s="51">
        <v>909.97077000000002</v>
      </c>
      <c r="D349" s="51">
        <v>205.63</v>
      </c>
      <c r="E349" s="51">
        <v>1726.08</v>
      </c>
      <c r="F349" s="51">
        <v>165.21</v>
      </c>
      <c r="G349" s="51">
        <v>49.92</v>
      </c>
      <c r="H349" s="52">
        <v>111.7912</v>
      </c>
      <c r="I349" s="51">
        <v>2338.83752</v>
      </c>
      <c r="J349" s="54">
        <v>100.17151</v>
      </c>
      <c r="K349" s="53">
        <v>30.51</v>
      </c>
      <c r="L349" s="53">
        <v>56.93</v>
      </c>
      <c r="M349" s="51">
        <v>100.41</v>
      </c>
      <c r="N349" s="52">
        <v>1.1302000000000001</v>
      </c>
      <c r="O349" s="52">
        <v>1.3058000000000001</v>
      </c>
      <c r="P349" s="51">
        <v>1331.91</v>
      </c>
      <c r="Q349" s="49">
        <v>609.54998799999998</v>
      </c>
      <c r="R349" s="49">
        <v>4.01</v>
      </c>
      <c r="S349" s="49">
        <v>11.71</v>
      </c>
    </row>
    <row r="350" spans="1:19">
      <c r="A350" s="55">
        <v>42615</v>
      </c>
      <c r="B350" s="51">
        <v>246.08</v>
      </c>
      <c r="C350" s="51">
        <v>911.94668000000001</v>
      </c>
      <c r="D350" s="51">
        <v>206.37</v>
      </c>
      <c r="E350" s="51">
        <v>1734.6</v>
      </c>
      <c r="F350" s="51">
        <v>166.68</v>
      </c>
      <c r="G350" s="51">
        <v>46.83</v>
      </c>
      <c r="H350" s="52">
        <v>111.22280000000001</v>
      </c>
      <c r="I350" s="51">
        <v>2337.3335400000001</v>
      </c>
      <c r="J350" s="54">
        <v>99.885270000000006</v>
      </c>
      <c r="K350" s="53">
        <v>30.54</v>
      </c>
      <c r="L350" s="53">
        <v>56.460099999999997</v>
      </c>
      <c r="M350" s="51">
        <v>101.81</v>
      </c>
      <c r="N350" s="52">
        <v>1.1191</v>
      </c>
      <c r="O350" s="52">
        <v>1.3131999999999999</v>
      </c>
      <c r="P350" s="51">
        <v>1325.9</v>
      </c>
      <c r="Q350" s="49">
        <v>605.60998500000005</v>
      </c>
      <c r="R350" s="49">
        <v>3.85</v>
      </c>
      <c r="S350" s="49">
        <v>11.64</v>
      </c>
    </row>
    <row r="351" spans="1:19">
      <c r="A351" s="55">
        <v>42622</v>
      </c>
      <c r="B351" s="51">
        <v>246.71</v>
      </c>
      <c r="C351" s="51">
        <v>907.51012000000003</v>
      </c>
      <c r="D351" s="51">
        <v>202.42</v>
      </c>
      <c r="E351" s="51">
        <v>1707.94</v>
      </c>
      <c r="F351" s="51">
        <v>164.55</v>
      </c>
      <c r="G351" s="51">
        <v>48.01</v>
      </c>
      <c r="H351" s="52">
        <v>110.7572</v>
      </c>
      <c r="I351" s="51">
        <v>2359.5643100000002</v>
      </c>
      <c r="J351" s="54">
        <v>100.2863</v>
      </c>
      <c r="K351" s="53">
        <v>30.42</v>
      </c>
      <c r="L351" s="53">
        <v>56.32</v>
      </c>
      <c r="M351" s="51">
        <v>103.94</v>
      </c>
      <c r="N351" s="52">
        <v>1.1149</v>
      </c>
      <c r="O351" s="52">
        <v>1.3294999999999999</v>
      </c>
      <c r="P351" s="51">
        <v>1337.92</v>
      </c>
      <c r="Q351" s="49">
        <v>610.70001200000002</v>
      </c>
      <c r="R351" s="49">
        <v>3.83</v>
      </c>
      <c r="S351" s="49">
        <v>12.39</v>
      </c>
    </row>
    <row r="352" spans="1:19">
      <c r="A352" s="55">
        <v>42629</v>
      </c>
      <c r="B352" s="51">
        <v>241.42</v>
      </c>
      <c r="C352" s="51">
        <v>895.23503000000005</v>
      </c>
      <c r="D352" s="51">
        <v>198.83</v>
      </c>
      <c r="E352" s="51">
        <v>1696.31</v>
      </c>
      <c r="F352" s="51">
        <v>163.04</v>
      </c>
      <c r="G352" s="51">
        <v>45.77</v>
      </c>
      <c r="H352" s="52">
        <v>110.5968</v>
      </c>
      <c r="I352" s="51">
        <v>2256.3516300000001</v>
      </c>
      <c r="J352" s="54">
        <v>99.044520000000006</v>
      </c>
      <c r="K352" s="53">
        <v>29.9</v>
      </c>
      <c r="L352" s="53">
        <v>55.59</v>
      </c>
      <c r="M352" s="51">
        <v>102.67</v>
      </c>
      <c r="N352" s="52">
        <v>1.123</v>
      </c>
      <c r="O352" s="52">
        <v>1.3268</v>
      </c>
      <c r="P352" s="51">
        <v>1312.88</v>
      </c>
      <c r="Q352" s="49">
        <v>601.48999000000003</v>
      </c>
      <c r="R352" s="49">
        <v>3.8</v>
      </c>
      <c r="S352" s="49">
        <v>13.05</v>
      </c>
    </row>
    <row r="353" spans="1:19">
      <c r="A353" s="55">
        <v>42636</v>
      </c>
      <c r="B353" s="51">
        <v>248.17</v>
      </c>
      <c r="C353" s="51">
        <v>901.70547999999997</v>
      </c>
      <c r="D353" s="51">
        <v>205.77</v>
      </c>
      <c r="E353" s="51">
        <v>1729.7</v>
      </c>
      <c r="F353" s="51">
        <v>166.61</v>
      </c>
      <c r="G353" s="51">
        <v>45.89</v>
      </c>
      <c r="H353" s="52">
        <v>111.1828</v>
      </c>
      <c r="I353" s="51">
        <v>2348.9243799999999</v>
      </c>
      <c r="J353" s="54">
        <v>100.04342</v>
      </c>
      <c r="K353" s="53">
        <v>30.6</v>
      </c>
      <c r="L353" s="53">
        <v>56.46</v>
      </c>
      <c r="M353" s="51">
        <v>102.21</v>
      </c>
      <c r="N353" s="52">
        <v>1.1160000000000001</v>
      </c>
      <c r="O353" s="52">
        <v>1.2992999999999999</v>
      </c>
      <c r="P353" s="51">
        <v>1338.92</v>
      </c>
      <c r="Q353" s="49">
        <v>610.69000200000005</v>
      </c>
      <c r="R353" s="49">
        <v>3.84</v>
      </c>
      <c r="S353" s="49">
        <v>13.23</v>
      </c>
    </row>
    <row r="354" spans="1:19">
      <c r="A354" s="55">
        <v>42643</v>
      </c>
      <c r="B354" s="51">
        <v>245.26</v>
      </c>
      <c r="C354" s="51">
        <v>905.91300000000001</v>
      </c>
      <c r="D354" s="51">
        <v>203.36</v>
      </c>
      <c r="E354" s="51">
        <v>1725.67</v>
      </c>
      <c r="F354" s="51">
        <v>166.11</v>
      </c>
      <c r="G354" s="51">
        <v>49.06</v>
      </c>
      <c r="H354" s="52">
        <v>111.28400000000001</v>
      </c>
      <c r="I354" s="51">
        <v>2328.5983999999999</v>
      </c>
      <c r="J354" s="54">
        <v>99.633709999999994</v>
      </c>
      <c r="K354" s="53">
        <v>30.63</v>
      </c>
      <c r="L354" s="53">
        <v>56.94</v>
      </c>
      <c r="M354" s="51">
        <v>101.03</v>
      </c>
      <c r="N354" s="52">
        <v>1.1221000000000001</v>
      </c>
      <c r="O354" s="52">
        <v>1.2950999999999999</v>
      </c>
      <c r="P354" s="51">
        <v>1330.91</v>
      </c>
      <c r="Q354" s="49">
        <v>615.77002000000005</v>
      </c>
      <c r="R354" s="49">
        <v>3.81</v>
      </c>
      <c r="S354" s="49">
        <v>12.06</v>
      </c>
    </row>
    <row r="355" spans="1:19">
      <c r="A355" s="55">
        <v>42650</v>
      </c>
      <c r="B355" s="51">
        <v>248.67</v>
      </c>
      <c r="C355" s="51">
        <v>894.53526999999997</v>
      </c>
      <c r="D355" s="51">
        <v>193.65</v>
      </c>
      <c r="E355" s="51">
        <v>1712.4</v>
      </c>
      <c r="F355" s="51">
        <v>165.27</v>
      </c>
      <c r="G355" s="51">
        <v>51.93</v>
      </c>
      <c r="H355" s="52">
        <v>110.4849</v>
      </c>
      <c r="I355" s="51">
        <v>2221.9074099999998</v>
      </c>
      <c r="J355" s="54">
        <v>98.672979999999995</v>
      </c>
      <c r="K355" s="53">
        <v>30.39</v>
      </c>
      <c r="L355" s="53">
        <v>56.32</v>
      </c>
      <c r="M355" s="51">
        <v>101.35</v>
      </c>
      <c r="N355" s="52">
        <v>1.1233</v>
      </c>
      <c r="O355" s="52">
        <v>1.2938000000000001</v>
      </c>
      <c r="P355" s="51">
        <v>1264.8</v>
      </c>
      <c r="Q355" s="49">
        <v>640.11999500000002</v>
      </c>
      <c r="R355" s="49">
        <v>3.86</v>
      </c>
      <c r="S355" s="49">
        <v>11.93</v>
      </c>
    </row>
    <row r="356" spans="1:19">
      <c r="A356" s="55">
        <v>42657</v>
      </c>
      <c r="B356" s="51">
        <v>244.96</v>
      </c>
      <c r="C356" s="51">
        <v>901.33780000000002</v>
      </c>
      <c r="D356" s="51">
        <v>193.86</v>
      </c>
      <c r="E356" s="51">
        <v>1693.71</v>
      </c>
      <c r="F356" s="51">
        <v>163.21</v>
      </c>
      <c r="G356" s="51">
        <v>51.95</v>
      </c>
      <c r="H356" s="52">
        <v>110.2102</v>
      </c>
      <c r="I356" s="51">
        <v>2196.7838900000002</v>
      </c>
      <c r="J356" s="54">
        <v>97.543340000000001</v>
      </c>
      <c r="K356" s="53">
        <v>29.92</v>
      </c>
      <c r="L356" s="53">
        <v>55.22</v>
      </c>
      <c r="M356" s="51">
        <v>103.066</v>
      </c>
      <c r="N356" s="52">
        <v>1.1194999999999999</v>
      </c>
      <c r="O356" s="52">
        <v>1.2430000000000001</v>
      </c>
      <c r="P356" s="51">
        <v>1254.03</v>
      </c>
      <c r="Q356" s="49">
        <v>653.03002900000001</v>
      </c>
      <c r="R356" s="49">
        <v>3.88</v>
      </c>
      <c r="S356" s="49">
        <v>11.95</v>
      </c>
    </row>
    <row r="357" spans="1:19">
      <c r="A357" s="55">
        <v>42664</v>
      </c>
      <c r="B357" s="51">
        <v>249.53</v>
      </c>
      <c r="C357" s="51">
        <v>891.88342999999998</v>
      </c>
      <c r="D357" s="51">
        <v>195.52</v>
      </c>
      <c r="E357" s="51">
        <v>1701.16</v>
      </c>
      <c r="F357" s="51">
        <v>164.15</v>
      </c>
      <c r="G357" s="51">
        <v>51.78</v>
      </c>
      <c r="H357" s="52">
        <v>110.4084</v>
      </c>
      <c r="I357" s="51">
        <v>2221.8074999999999</v>
      </c>
      <c r="J357" s="54">
        <v>97.496589999999998</v>
      </c>
      <c r="K357" s="53">
        <v>30.14</v>
      </c>
      <c r="L357" s="53">
        <v>55.75</v>
      </c>
      <c r="M357" s="51">
        <v>104.05</v>
      </c>
      <c r="N357" s="52">
        <v>1.0972</v>
      </c>
      <c r="O357" s="52">
        <v>1.2185999999999999</v>
      </c>
      <c r="P357" s="51">
        <v>1269.8</v>
      </c>
      <c r="Q357" s="49">
        <v>697.27002000000005</v>
      </c>
      <c r="R357" s="49">
        <v>3.96</v>
      </c>
      <c r="S357" s="49">
        <v>11.22</v>
      </c>
    </row>
    <row r="358" spans="1:19">
      <c r="A358" s="55">
        <v>42671</v>
      </c>
      <c r="B358" s="51">
        <v>247.46</v>
      </c>
      <c r="C358" s="51">
        <v>883.0951</v>
      </c>
      <c r="D358" s="51">
        <v>190.82</v>
      </c>
      <c r="E358" s="51">
        <v>1690.96</v>
      </c>
      <c r="F358" s="51">
        <v>163.19999999999999</v>
      </c>
      <c r="G358" s="51">
        <v>49.71</v>
      </c>
      <c r="H358" s="52">
        <v>109.70180000000001</v>
      </c>
      <c r="I358" s="51">
        <v>2173.1685900000002</v>
      </c>
      <c r="J358" s="54">
        <v>97.567179999999993</v>
      </c>
      <c r="K358" s="53">
        <v>29.66</v>
      </c>
      <c r="L358" s="53">
        <v>55.26</v>
      </c>
      <c r="M358" s="51">
        <v>103.84399999999999</v>
      </c>
      <c r="N358" s="52">
        <v>1.0875999999999999</v>
      </c>
      <c r="O358" s="52">
        <v>1.2219500000000001</v>
      </c>
      <c r="P358" s="51">
        <v>1274.51</v>
      </c>
      <c r="Q358" s="49">
        <v>709.90997300000004</v>
      </c>
      <c r="R358" s="49">
        <v>3.87</v>
      </c>
      <c r="S358" s="49">
        <v>10.97</v>
      </c>
    </row>
    <row r="359" spans="1:19">
      <c r="A359" s="55">
        <v>42678</v>
      </c>
      <c r="B359" s="51">
        <v>241.75</v>
      </c>
      <c r="C359" s="51">
        <v>873.66571999999996</v>
      </c>
      <c r="D359" s="51">
        <v>189.4</v>
      </c>
      <c r="E359" s="51">
        <v>1660.12</v>
      </c>
      <c r="F359" s="51">
        <v>160.08000000000001</v>
      </c>
      <c r="G359" s="51">
        <v>45.58</v>
      </c>
      <c r="H359" s="52">
        <v>109.9684</v>
      </c>
      <c r="I359" s="51">
        <v>2140.8353499999998</v>
      </c>
      <c r="J359" s="54">
        <v>98.308030000000002</v>
      </c>
      <c r="K359" s="53">
        <v>29.64</v>
      </c>
      <c r="L359" s="53">
        <v>55.55</v>
      </c>
      <c r="M359" s="51">
        <v>104.684</v>
      </c>
      <c r="N359" s="52">
        <v>1.0984</v>
      </c>
      <c r="O359" s="52">
        <v>1.2177</v>
      </c>
      <c r="P359" s="51">
        <v>1307.8699999999999</v>
      </c>
      <c r="Q359" s="49">
        <v>701.96997099999999</v>
      </c>
      <c r="R359" s="49">
        <v>3.85</v>
      </c>
      <c r="S359" s="49">
        <v>10.130000000000001</v>
      </c>
    </row>
    <row r="360" spans="1:19">
      <c r="A360" s="55">
        <v>42685</v>
      </c>
      <c r="B360" s="51">
        <v>233.48</v>
      </c>
      <c r="C360" s="51">
        <v>874.46396000000004</v>
      </c>
      <c r="D360" s="51">
        <v>184.7</v>
      </c>
      <c r="E360" s="51">
        <v>1696.99</v>
      </c>
      <c r="F360" s="51">
        <v>163.43</v>
      </c>
      <c r="G360" s="51">
        <v>44.75</v>
      </c>
      <c r="H360" s="52">
        <v>108.5104</v>
      </c>
      <c r="I360" s="51">
        <v>2084.1091099999999</v>
      </c>
      <c r="J360" s="54">
        <v>95.377430000000004</v>
      </c>
      <c r="K360" s="53">
        <v>28.07</v>
      </c>
      <c r="L360" s="53">
        <v>53.18</v>
      </c>
      <c r="M360" s="51">
        <v>103.12</v>
      </c>
      <c r="N360" s="52">
        <v>1.1133999999999999</v>
      </c>
      <c r="O360" s="52">
        <v>1.2511000000000001</v>
      </c>
      <c r="P360" s="51">
        <v>1260.79</v>
      </c>
      <c r="Q360" s="49">
        <v>728.51000999999997</v>
      </c>
      <c r="R360" s="49">
        <v>3.88</v>
      </c>
      <c r="S360" s="49">
        <v>9.57</v>
      </c>
    </row>
    <row r="361" spans="1:19">
      <c r="A361" s="55">
        <v>42692</v>
      </c>
      <c r="B361" s="51">
        <v>231.36</v>
      </c>
      <c r="C361" s="51">
        <v>879.58738000000005</v>
      </c>
      <c r="D361" s="51">
        <v>183.6</v>
      </c>
      <c r="E361" s="51">
        <v>1697.35</v>
      </c>
      <c r="F361" s="51">
        <v>163.65</v>
      </c>
      <c r="G361" s="51">
        <v>46.86</v>
      </c>
      <c r="H361" s="52">
        <v>107.9258</v>
      </c>
      <c r="I361" s="51">
        <v>2071.5971800000002</v>
      </c>
      <c r="J361" s="54">
        <v>93.40231</v>
      </c>
      <c r="K361" s="53">
        <v>27.94</v>
      </c>
      <c r="L361" s="53">
        <v>51.98</v>
      </c>
      <c r="M361" s="51">
        <v>106.52500000000001</v>
      </c>
      <c r="N361" s="52">
        <v>1.0847</v>
      </c>
      <c r="O361" s="52">
        <v>1.2591000000000001</v>
      </c>
      <c r="P361" s="51">
        <v>1215.71</v>
      </c>
      <c r="Q361" s="49">
        <v>729.419983</v>
      </c>
      <c r="R361" s="49">
        <v>3.86</v>
      </c>
      <c r="S361" s="49">
        <v>8.91</v>
      </c>
    </row>
    <row r="362" spans="1:19">
      <c r="A362" s="55">
        <v>42699</v>
      </c>
      <c r="B362" s="51">
        <v>234.16</v>
      </c>
      <c r="C362" s="51">
        <v>880.89621999999997</v>
      </c>
      <c r="D362" s="51">
        <v>185.88</v>
      </c>
      <c r="E362" s="51">
        <v>1720.84</v>
      </c>
      <c r="F362" s="51">
        <v>165.77</v>
      </c>
      <c r="G362" s="51">
        <v>47.24</v>
      </c>
      <c r="H362" s="52">
        <v>107.9388</v>
      </c>
      <c r="I362" s="51">
        <v>2092.1339499999999</v>
      </c>
      <c r="J362" s="54">
        <v>92.757750000000001</v>
      </c>
      <c r="K362" s="53">
        <v>27.99</v>
      </c>
      <c r="L362" s="53">
        <v>52.06</v>
      </c>
      <c r="M362" s="51">
        <v>110.89</v>
      </c>
      <c r="N362" s="52">
        <v>1.0581</v>
      </c>
      <c r="O362" s="52">
        <v>1.2343999999999999</v>
      </c>
      <c r="P362" s="51">
        <v>1196.68</v>
      </c>
      <c r="Q362" s="49">
        <v>766.39001499999995</v>
      </c>
      <c r="R362" s="49">
        <v>3.89</v>
      </c>
      <c r="S362" s="49">
        <v>7.54</v>
      </c>
    </row>
    <row r="363" spans="1:19">
      <c r="A363" s="55">
        <v>42706</v>
      </c>
      <c r="B363" s="51">
        <v>233.7</v>
      </c>
      <c r="C363" s="51">
        <v>895.24721999999997</v>
      </c>
      <c r="D363" s="51">
        <v>185.53</v>
      </c>
      <c r="E363" s="51">
        <v>1708.94</v>
      </c>
      <c r="F363" s="51">
        <v>164.84</v>
      </c>
      <c r="G363" s="51">
        <v>54.46</v>
      </c>
      <c r="H363" s="52">
        <v>107.9466</v>
      </c>
      <c r="I363" s="51">
        <v>2093.18082</v>
      </c>
      <c r="J363" s="54">
        <v>93.572230000000005</v>
      </c>
      <c r="K363" s="53">
        <v>27.79</v>
      </c>
      <c r="L363" s="53">
        <v>52.3</v>
      </c>
      <c r="M363" s="51">
        <v>113.03</v>
      </c>
      <c r="N363" s="52">
        <v>1.0593999999999999</v>
      </c>
      <c r="O363" s="52">
        <v>1.2467999999999999</v>
      </c>
      <c r="P363" s="51">
        <v>1176.6500000000001</v>
      </c>
      <c r="Q363" s="49">
        <v>767.90997300000004</v>
      </c>
      <c r="R363" s="49">
        <v>3.63</v>
      </c>
      <c r="S363" s="49">
        <v>8.1999999999999993</v>
      </c>
    </row>
    <row r="364" spans="1:19">
      <c r="A364" s="55">
        <v>42713</v>
      </c>
      <c r="B364" s="51">
        <v>240.15</v>
      </c>
      <c r="C364" s="51">
        <v>912.62094999999999</v>
      </c>
      <c r="D364" s="51">
        <v>190.95</v>
      </c>
      <c r="E364" s="51">
        <v>1760.12</v>
      </c>
      <c r="F364" s="51">
        <v>169.66</v>
      </c>
      <c r="G364" s="51">
        <v>54.33</v>
      </c>
      <c r="H364" s="52">
        <v>107.404</v>
      </c>
      <c r="I364" s="51">
        <v>2156.1780699999999</v>
      </c>
      <c r="J364" s="54">
        <v>93.005380000000002</v>
      </c>
      <c r="K364" s="53">
        <v>28.12</v>
      </c>
      <c r="L364" s="53">
        <v>52.63</v>
      </c>
      <c r="M364" s="51">
        <v>113.52</v>
      </c>
      <c r="N364" s="52">
        <v>1.0671999999999999</v>
      </c>
      <c r="O364" s="52">
        <v>1.2725</v>
      </c>
      <c r="P364" s="51">
        <v>1168.6300000000001</v>
      </c>
      <c r="Q364" s="49">
        <v>789.01000999999997</v>
      </c>
      <c r="R364" s="49">
        <v>3.66</v>
      </c>
      <c r="S364" s="49">
        <v>7.89</v>
      </c>
    </row>
    <row r="365" spans="1:19">
      <c r="A365" s="55">
        <v>42720</v>
      </c>
      <c r="B365" s="51">
        <v>240.15</v>
      </c>
      <c r="C365" s="51">
        <v>901.64354000000003</v>
      </c>
      <c r="D365" s="51">
        <v>187.8</v>
      </c>
      <c r="E365" s="51">
        <v>1754.74</v>
      </c>
      <c r="F365" s="51">
        <v>169.66</v>
      </c>
      <c r="G365" s="51">
        <v>55.21</v>
      </c>
      <c r="H365" s="52">
        <v>107.399</v>
      </c>
      <c r="I365" s="51">
        <v>2109.0356299999999</v>
      </c>
      <c r="J365" s="54">
        <v>91.600800000000007</v>
      </c>
      <c r="K365" s="53">
        <v>27.95</v>
      </c>
      <c r="L365" s="53">
        <v>51.61</v>
      </c>
      <c r="M365" s="51">
        <v>115.22</v>
      </c>
      <c r="N365" s="52">
        <v>1.0549999999999999</v>
      </c>
      <c r="O365" s="52">
        <v>1.2569999999999999</v>
      </c>
      <c r="P365" s="51">
        <v>1138.58</v>
      </c>
      <c r="Q365" s="49">
        <v>891.07000700000003</v>
      </c>
      <c r="R365" s="49">
        <v>4.22</v>
      </c>
      <c r="S365" s="49">
        <v>7.19</v>
      </c>
    </row>
    <row r="366" spans="1:19">
      <c r="A366" s="55">
        <v>42727</v>
      </c>
      <c r="B366" s="51">
        <v>231.76</v>
      </c>
      <c r="C366" s="51">
        <v>889.80412000000001</v>
      </c>
      <c r="D366" s="51">
        <v>188.05</v>
      </c>
      <c r="E366" s="51">
        <v>1759.15</v>
      </c>
      <c r="F366" s="51">
        <v>169.14</v>
      </c>
      <c r="G366" s="51">
        <v>55.16</v>
      </c>
      <c r="H366" s="52">
        <v>107.72629999999999</v>
      </c>
      <c r="I366" s="51">
        <v>2122.35383</v>
      </c>
      <c r="J366" s="54">
        <v>91.483220000000003</v>
      </c>
      <c r="K366" s="53">
        <v>28.19</v>
      </c>
      <c r="L366" s="53">
        <v>52.26</v>
      </c>
      <c r="M366" s="51">
        <v>117.87</v>
      </c>
      <c r="N366" s="52">
        <v>1.0442</v>
      </c>
      <c r="O366" s="52">
        <v>1.2491000000000001</v>
      </c>
      <c r="P366" s="51">
        <v>1132.57</v>
      </c>
      <c r="Q366" s="49">
        <v>995.44000200000005</v>
      </c>
      <c r="R366" s="49">
        <v>4.42</v>
      </c>
      <c r="S366" s="49">
        <v>8.14</v>
      </c>
    </row>
    <row r="367" spans="1:19">
      <c r="A367" s="55">
        <v>42734</v>
      </c>
      <c r="B367" s="51">
        <v>237.88</v>
      </c>
      <c r="C367" s="51">
        <v>894.88607999999999</v>
      </c>
      <c r="D367" s="51">
        <v>190.09</v>
      </c>
      <c r="E367" s="51">
        <v>1751.22</v>
      </c>
      <c r="F367" s="51">
        <v>168.48</v>
      </c>
      <c r="G367" s="51">
        <v>56.82</v>
      </c>
      <c r="H367" s="52">
        <v>107.9254</v>
      </c>
      <c r="I367" s="51">
        <v>2137.4684600000001</v>
      </c>
      <c r="J367" s="54">
        <v>91.427679999999995</v>
      </c>
      <c r="K367" s="53">
        <v>28.26</v>
      </c>
      <c r="L367" s="53">
        <v>52.02</v>
      </c>
      <c r="M367" s="51">
        <v>117.36</v>
      </c>
      <c r="N367" s="52">
        <v>1.0450999999999999</v>
      </c>
      <c r="O367" s="52">
        <v>1.2262</v>
      </c>
      <c r="P367" s="51">
        <v>1160.6199999999999</v>
      </c>
      <c r="Q367" s="49">
        <v>900.85998500000005</v>
      </c>
      <c r="R367" s="49">
        <v>3.91</v>
      </c>
      <c r="S367" s="49">
        <v>10.27</v>
      </c>
    </row>
    <row r="368" spans="1:19">
      <c r="A368" s="55">
        <v>42741</v>
      </c>
      <c r="B368" s="51">
        <v>242.11</v>
      </c>
      <c r="C368" s="51">
        <v>911.54854999999998</v>
      </c>
      <c r="D368" s="51">
        <v>194.65</v>
      </c>
      <c r="E368" s="51">
        <v>1783.1</v>
      </c>
      <c r="F368" s="51">
        <v>171.41</v>
      </c>
      <c r="G368" s="51">
        <v>57.1</v>
      </c>
      <c r="H368" s="52">
        <v>107.5514</v>
      </c>
      <c r="I368" s="51">
        <v>2195.9944</v>
      </c>
      <c r="J368" s="54">
        <v>92.389189999999999</v>
      </c>
      <c r="K368" s="53">
        <v>28.78</v>
      </c>
      <c r="L368" s="53">
        <v>52.76</v>
      </c>
      <c r="M368" s="51">
        <v>116.91</v>
      </c>
      <c r="N368" s="52">
        <v>1.0528999999999999</v>
      </c>
      <c r="O368" s="52">
        <v>1.2343999999999999</v>
      </c>
      <c r="P368" s="51">
        <v>1176.6500000000001</v>
      </c>
      <c r="Q368" s="49">
        <v>821.169983</v>
      </c>
      <c r="R368" s="49">
        <v>3.85</v>
      </c>
      <c r="S368" s="49">
        <v>9.8800000000000008</v>
      </c>
    </row>
    <row r="369" spans="1:19">
      <c r="A369" s="55">
        <v>42748</v>
      </c>
      <c r="B369" s="51">
        <v>245.71</v>
      </c>
      <c r="C369" s="51">
        <v>922.72686999999996</v>
      </c>
      <c r="D369" s="51">
        <v>191.97</v>
      </c>
      <c r="E369" s="51">
        <v>1788.23</v>
      </c>
      <c r="F369" s="51">
        <v>172.45</v>
      </c>
      <c r="G369" s="51">
        <v>55.45</v>
      </c>
      <c r="H369" s="52">
        <v>107.6203</v>
      </c>
      <c r="I369" s="51">
        <v>2184.8131400000002</v>
      </c>
      <c r="J369" s="54">
        <v>93.646180000000001</v>
      </c>
      <c r="K369" s="53">
        <v>28.72</v>
      </c>
      <c r="L369" s="53">
        <v>52.61</v>
      </c>
      <c r="M369" s="51">
        <v>116.89</v>
      </c>
      <c r="N369" s="52">
        <v>1.0537000000000001</v>
      </c>
      <c r="O369" s="52">
        <v>1.2265999999999999</v>
      </c>
      <c r="P369" s="51">
        <v>1196.68</v>
      </c>
      <c r="Q369" s="49">
        <v>918.84002699999996</v>
      </c>
      <c r="R369" s="49">
        <v>3.81</v>
      </c>
      <c r="S369" s="49">
        <v>10.71</v>
      </c>
    </row>
    <row r="370" spans="1:19">
      <c r="A370" s="55">
        <v>42755</v>
      </c>
      <c r="B370" s="51">
        <v>245.34</v>
      </c>
      <c r="C370" s="51">
        <v>906.28421000000003</v>
      </c>
      <c r="D370" s="51">
        <v>191.33</v>
      </c>
      <c r="E370" s="51">
        <v>1782.71</v>
      </c>
      <c r="F370" s="51">
        <v>171.86</v>
      </c>
      <c r="G370" s="51">
        <v>55.49</v>
      </c>
      <c r="H370" s="52">
        <v>107.2176</v>
      </c>
      <c r="I370" s="51">
        <v>2178.0735399999999</v>
      </c>
      <c r="J370" s="54">
        <v>93.802809999999994</v>
      </c>
      <c r="K370" s="53">
        <v>28.61</v>
      </c>
      <c r="L370" s="53">
        <v>52.66</v>
      </c>
      <c r="M370" s="51">
        <v>114.53</v>
      </c>
      <c r="N370" s="52">
        <v>1.0615000000000001</v>
      </c>
      <c r="O370" s="52">
        <v>1.2058</v>
      </c>
      <c r="P370" s="51">
        <v>1206.45</v>
      </c>
      <c r="Q370" s="49">
        <v>914.54998799999998</v>
      </c>
      <c r="R370" s="49">
        <v>3.82</v>
      </c>
      <c r="S370" s="49">
        <v>10.47</v>
      </c>
    </row>
    <row r="371" spans="1:19">
      <c r="A371" s="55">
        <v>42762</v>
      </c>
      <c r="B371" s="51">
        <v>250.97</v>
      </c>
      <c r="C371" s="51">
        <v>923.10837000000004</v>
      </c>
      <c r="D371" s="51">
        <v>190.94</v>
      </c>
      <c r="E371" s="51">
        <v>1803.39</v>
      </c>
      <c r="F371" s="51">
        <v>173.68</v>
      </c>
      <c r="G371" s="51">
        <v>55.52</v>
      </c>
      <c r="H371" s="52">
        <v>106.929</v>
      </c>
      <c r="I371" s="51">
        <v>2187.4986600000002</v>
      </c>
      <c r="J371" s="54">
        <v>93.378050000000002</v>
      </c>
      <c r="K371" s="53">
        <v>28.62</v>
      </c>
      <c r="L371" s="53">
        <v>52.8</v>
      </c>
      <c r="M371" s="51">
        <v>114.35</v>
      </c>
      <c r="N371" s="52">
        <v>1.0683</v>
      </c>
      <c r="O371" s="52">
        <v>1.2358</v>
      </c>
      <c r="P371" s="51">
        <v>1188.67</v>
      </c>
      <c r="Q371" s="49">
        <v>1016.1099850000001</v>
      </c>
      <c r="R371" s="49">
        <v>3.97</v>
      </c>
      <c r="S371" s="49">
        <v>11.22</v>
      </c>
    </row>
    <row r="372" spans="1:19">
      <c r="A372" s="55">
        <v>42769</v>
      </c>
      <c r="B372" s="51">
        <v>252.68</v>
      </c>
      <c r="C372" s="51">
        <v>930.70788000000005</v>
      </c>
      <c r="D372" s="51">
        <v>192.41</v>
      </c>
      <c r="E372" s="51">
        <v>1805.51</v>
      </c>
      <c r="F372" s="51">
        <v>173.94</v>
      </c>
      <c r="G372" s="51">
        <v>56.81</v>
      </c>
      <c r="H372" s="52">
        <v>106.8717</v>
      </c>
      <c r="I372" s="51">
        <v>2188.7532900000001</v>
      </c>
      <c r="J372" s="54">
        <v>95.271500000000003</v>
      </c>
      <c r="K372" s="53">
        <v>28.88</v>
      </c>
      <c r="L372" s="53">
        <v>53.77</v>
      </c>
      <c r="M372" s="51">
        <v>115.08</v>
      </c>
      <c r="N372" s="52">
        <v>1.0689</v>
      </c>
      <c r="O372" s="52">
        <v>1.2547999999999999</v>
      </c>
      <c r="P372" s="51">
        <v>1219.72</v>
      </c>
      <c r="Q372" s="49">
        <v>996.52002000000005</v>
      </c>
      <c r="R372" s="49">
        <v>3.73</v>
      </c>
      <c r="S372" s="49">
        <v>11.42</v>
      </c>
    </row>
    <row r="373" spans="1:19">
      <c r="A373" s="55">
        <v>42776</v>
      </c>
      <c r="B373" s="51">
        <v>256.86</v>
      </c>
      <c r="C373" s="51">
        <v>930.19001000000003</v>
      </c>
      <c r="D373" s="51">
        <v>195.17</v>
      </c>
      <c r="E373" s="51">
        <v>1814.71</v>
      </c>
      <c r="F373" s="51">
        <v>175.04</v>
      </c>
      <c r="G373" s="51">
        <v>56.7</v>
      </c>
      <c r="H373" s="52">
        <v>107.12649999999999</v>
      </c>
      <c r="I373" s="51">
        <v>2213.9718899999998</v>
      </c>
      <c r="J373" s="54">
        <v>94.594819999999999</v>
      </c>
      <c r="K373" s="53">
        <v>29.03</v>
      </c>
      <c r="L373" s="53">
        <v>53.99</v>
      </c>
      <c r="M373" s="51">
        <v>112.39</v>
      </c>
      <c r="N373" s="52">
        <v>1.0780000000000001</v>
      </c>
      <c r="O373" s="52">
        <v>1.2491000000000001</v>
      </c>
      <c r="P373" s="51">
        <v>1229.24</v>
      </c>
      <c r="Q373" s="49">
        <v>1048.8900149999999</v>
      </c>
      <c r="R373" s="49">
        <v>3.75</v>
      </c>
      <c r="S373" s="49">
        <v>12.82</v>
      </c>
    </row>
    <row r="374" spans="1:19">
      <c r="A374" s="55">
        <v>42783</v>
      </c>
      <c r="B374" s="51">
        <v>258.85000000000002</v>
      </c>
      <c r="C374" s="51">
        <v>932.65931</v>
      </c>
      <c r="D374" s="51">
        <v>195.54</v>
      </c>
      <c r="E374" s="51">
        <v>1836.5</v>
      </c>
      <c r="F374" s="51">
        <v>176.9</v>
      </c>
      <c r="G374" s="51">
        <v>55.81</v>
      </c>
      <c r="H374" s="52">
        <v>107.0668</v>
      </c>
      <c r="I374" s="51">
        <v>2214.7450199999998</v>
      </c>
      <c r="J374" s="54">
        <v>94.824110000000005</v>
      </c>
      <c r="K374" s="53">
        <v>28.81</v>
      </c>
      <c r="L374" s="53">
        <v>54.17</v>
      </c>
      <c r="M374" s="51">
        <v>113.31</v>
      </c>
      <c r="N374" s="52">
        <v>1.0631999999999999</v>
      </c>
      <c r="O374" s="52">
        <v>1.2473000000000001</v>
      </c>
      <c r="P374" s="51">
        <v>1244.26</v>
      </c>
      <c r="Q374" s="49">
        <v>1171.579956</v>
      </c>
      <c r="R374" s="49">
        <v>3.82</v>
      </c>
      <c r="S374" s="49">
        <v>14.59</v>
      </c>
    </row>
    <row r="375" spans="1:19">
      <c r="A375" s="55">
        <v>42790</v>
      </c>
      <c r="B375" s="51">
        <v>259.69</v>
      </c>
      <c r="C375" s="51">
        <v>931.66584999999998</v>
      </c>
      <c r="D375" s="51">
        <v>198.8</v>
      </c>
      <c r="E375" s="51">
        <v>1840.8</v>
      </c>
      <c r="F375" s="51">
        <v>177.27</v>
      </c>
      <c r="G375" s="51">
        <v>55.99</v>
      </c>
      <c r="H375" s="52">
        <v>107.5625</v>
      </c>
      <c r="I375" s="51">
        <v>2250.3036000000002</v>
      </c>
      <c r="J375" s="54">
        <v>95.965819999999994</v>
      </c>
      <c r="K375" s="53">
        <v>29.08</v>
      </c>
      <c r="L375" s="53">
        <v>54.6</v>
      </c>
      <c r="M375" s="51">
        <v>112.83</v>
      </c>
      <c r="N375" s="52">
        <v>1.0613999999999999</v>
      </c>
      <c r="O375" s="52">
        <v>1.2408999999999999</v>
      </c>
      <c r="P375" s="51">
        <v>1262.79</v>
      </c>
      <c r="Q375" s="49">
        <v>1271.219971</v>
      </c>
      <c r="R375" s="49">
        <v>3.97</v>
      </c>
      <c r="S375" s="49">
        <v>19.219999000000001</v>
      </c>
    </row>
    <row r="376" spans="1:19">
      <c r="A376" s="55">
        <v>42797</v>
      </c>
      <c r="B376" s="51">
        <v>257.77999999999997</v>
      </c>
      <c r="C376" s="51">
        <v>914.92867000000001</v>
      </c>
      <c r="D376" s="51">
        <v>196.13</v>
      </c>
      <c r="E376" s="51">
        <v>1848.98</v>
      </c>
      <c r="F376" s="51">
        <v>178.08</v>
      </c>
      <c r="G376" s="51">
        <v>55.9</v>
      </c>
      <c r="H376" s="52">
        <v>107.1575</v>
      </c>
      <c r="I376" s="51">
        <v>2243.80323</v>
      </c>
      <c r="J376" s="54">
        <v>95.661090000000002</v>
      </c>
      <c r="K376" s="53">
        <v>29.01</v>
      </c>
      <c r="L376" s="53">
        <v>54.03</v>
      </c>
      <c r="M376" s="51">
        <v>112.07</v>
      </c>
      <c r="N376" s="52">
        <v>1.056</v>
      </c>
      <c r="O376" s="52">
        <v>1.2464999999999999</v>
      </c>
      <c r="P376" s="51">
        <v>1230.74</v>
      </c>
      <c r="Q376" s="49">
        <v>1225.1099850000001</v>
      </c>
      <c r="R376" s="49">
        <v>3.87</v>
      </c>
      <c r="S376" s="49">
        <v>23.309999000000001</v>
      </c>
    </row>
    <row r="377" spans="1:19">
      <c r="A377" s="55">
        <v>42804</v>
      </c>
      <c r="B377" s="51">
        <v>254.85</v>
      </c>
      <c r="C377" s="51">
        <v>904.93079999999998</v>
      </c>
      <c r="D377" s="51">
        <v>191.68</v>
      </c>
      <c r="E377" s="51">
        <v>1845.88</v>
      </c>
      <c r="F377" s="51">
        <v>177.55</v>
      </c>
      <c r="G377" s="51">
        <v>51.37</v>
      </c>
      <c r="H377" s="52">
        <v>106.54519999999999</v>
      </c>
      <c r="I377" s="51">
        <v>2177.1596800000002</v>
      </c>
      <c r="J377" s="54">
        <v>95.358459999999994</v>
      </c>
      <c r="K377" s="53">
        <v>28.63</v>
      </c>
      <c r="L377" s="53">
        <v>53.64</v>
      </c>
      <c r="M377" s="51">
        <v>114</v>
      </c>
      <c r="N377" s="52">
        <v>1.0613999999999999</v>
      </c>
      <c r="O377" s="52">
        <v>1.2293000000000001</v>
      </c>
      <c r="P377" s="51">
        <v>1207.2</v>
      </c>
      <c r="Q377" s="49">
        <v>1022.599976</v>
      </c>
      <c r="R377" s="49">
        <v>3.98</v>
      </c>
      <c r="S377" s="49">
        <v>43.119999</v>
      </c>
    </row>
    <row r="378" spans="1:19">
      <c r="A378" s="55">
        <v>42811</v>
      </c>
      <c r="B378" s="51">
        <v>264.52</v>
      </c>
      <c r="C378" s="51">
        <v>914.91961000000003</v>
      </c>
      <c r="D378" s="51">
        <v>195.44</v>
      </c>
      <c r="E378" s="51">
        <v>1863.08</v>
      </c>
      <c r="F378" s="51">
        <v>179.44</v>
      </c>
      <c r="G378" s="51">
        <v>51.76</v>
      </c>
      <c r="H378" s="52">
        <v>106.7854</v>
      </c>
      <c r="I378" s="51">
        <v>2203.7146400000001</v>
      </c>
      <c r="J378" s="54">
        <v>96.471680000000006</v>
      </c>
      <c r="K378" s="53">
        <v>28.84</v>
      </c>
      <c r="L378" s="53">
        <v>54.12</v>
      </c>
      <c r="M378" s="51">
        <v>114.8</v>
      </c>
      <c r="N378" s="52">
        <v>1.0670999999999999</v>
      </c>
      <c r="O378" s="52">
        <v>1.2161</v>
      </c>
      <c r="P378" s="51">
        <v>1232.74</v>
      </c>
      <c r="Q378" s="49">
        <v>969.44000200000005</v>
      </c>
      <c r="R378" s="49">
        <v>4.0999999999999996</v>
      </c>
      <c r="S378" s="49">
        <v>50.630001</v>
      </c>
    </row>
    <row r="379" spans="1:19">
      <c r="A379" s="55">
        <v>42818</v>
      </c>
      <c r="B379" s="51">
        <v>264.88</v>
      </c>
      <c r="C379" s="51">
        <v>910.42580999999996</v>
      </c>
      <c r="D379" s="51">
        <v>196.58</v>
      </c>
      <c r="E379" s="51">
        <v>1845.81</v>
      </c>
      <c r="F379" s="51">
        <v>177.78</v>
      </c>
      <c r="G379" s="51">
        <v>50.8</v>
      </c>
      <c r="H379" s="52">
        <v>107.163</v>
      </c>
      <c r="I379" s="51">
        <v>2221.4040500000001</v>
      </c>
      <c r="J379" s="54">
        <v>97.121610000000004</v>
      </c>
      <c r="K379" s="53">
        <v>29.13</v>
      </c>
      <c r="L379" s="53">
        <v>54.81</v>
      </c>
      <c r="M379" s="51">
        <v>112.69</v>
      </c>
      <c r="N379" s="52">
        <v>1.0738000000000001</v>
      </c>
      <c r="O379" s="52">
        <v>1.2398</v>
      </c>
      <c r="P379" s="51">
        <v>1247.07</v>
      </c>
      <c r="Q379" s="49">
        <v>1097.400024</v>
      </c>
      <c r="R379" s="49">
        <v>8.2200000000000006</v>
      </c>
      <c r="S379" s="49">
        <v>48.549999</v>
      </c>
    </row>
    <row r="380" spans="1:19">
      <c r="A380" s="55">
        <v>42825</v>
      </c>
      <c r="B380" s="51">
        <v>262.93</v>
      </c>
      <c r="C380" s="51">
        <v>917.04605000000004</v>
      </c>
      <c r="D380" s="51">
        <v>196.7</v>
      </c>
      <c r="E380" s="51">
        <v>1853.69</v>
      </c>
      <c r="F380" s="51">
        <v>178.5</v>
      </c>
      <c r="G380" s="51">
        <v>52.83</v>
      </c>
      <c r="H380" s="52">
        <v>107.2469</v>
      </c>
      <c r="I380" s="51">
        <v>2196.7818900000002</v>
      </c>
      <c r="J380" s="54">
        <v>97.476910000000004</v>
      </c>
      <c r="K380" s="53">
        <v>29.06</v>
      </c>
      <c r="L380" s="53">
        <v>54.81</v>
      </c>
      <c r="M380" s="51">
        <v>111.22</v>
      </c>
      <c r="N380" s="52">
        <v>1.0795999999999999</v>
      </c>
      <c r="O380" s="52">
        <v>1.2483</v>
      </c>
      <c r="P380" s="51">
        <v>1249.07</v>
      </c>
      <c r="Q380" s="49">
        <v>1204.339966</v>
      </c>
      <c r="R380" s="49">
        <v>9.2100000000000009</v>
      </c>
      <c r="S380" s="49">
        <v>43.720001000000003</v>
      </c>
    </row>
    <row r="381" spans="1:19">
      <c r="A381" s="55">
        <v>42832</v>
      </c>
      <c r="B381" s="51">
        <v>264.14999999999998</v>
      </c>
      <c r="C381" s="51">
        <v>910.87965999999994</v>
      </c>
      <c r="D381" s="51">
        <v>198.52</v>
      </c>
      <c r="E381" s="51">
        <v>1845.46</v>
      </c>
      <c r="F381" s="51">
        <v>177.47</v>
      </c>
      <c r="G381" s="51">
        <v>55.24</v>
      </c>
      <c r="H381" s="52">
        <v>107.4659</v>
      </c>
      <c r="I381" s="51">
        <v>2230.5525899999998</v>
      </c>
      <c r="J381" s="54">
        <v>96.949370000000002</v>
      </c>
      <c r="K381" s="53">
        <v>29.16</v>
      </c>
      <c r="L381" s="53">
        <v>54.68</v>
      </c>
      <c r="M381" s="51">
        <v>111.38</v>
      </c>
      <c r="N381" s="52">
        <v>1.0658000000000001</v>
      </c>
      <c r="O381" s="52">
        <v>1.2539</v>
      </c>
      <c r="P381" s="51">
        <v>1266.5</v>
      </c>
      <c r="Q381" s="49">
        <v>1176.8000489999999</v>
      </c>
      <c r="R381" s="49">
        <v>11.73</v>
      </c>
      <c r="S381" s="49">
        <v>48.220001000000003</v>
      </c>
    </row>
    <row r="382" spans="1:19">
      <c r="A382" s="55">
        <v>42839</v>
      </c>
      <c r="B382" s="51">
        <v>263.37</v>
      </c>
      <c r="C382" s="51">
        <v>914.08608000000004</v>
      </c>
      <c r="D382" s="51">
        <v>200.9</v>
      </c>
      <c r="E382" s="51">
        <v>1832.28</v>
      </c>
      <c r="F382" s="51">
        <v>176.4</v>
      </c>
      <c r="G382" s="51">
        <v>55.89</v>
      </c>
      <c r="H382" s="52">
        <v>107.84350000000001</v>
      </c>
      <c r="I382" s="51">
        <v>2267.8548700000001</v>
      </c>
      <c r="J382" s="54">
        <v>97.442030000000003</v>
      </c>
      <c r="K382" s="53">
        <v>29.16</v>
      </c>
      <c r="L382" s="53">
        <v>55.2</v>
      </c>
      <c r="M382" s="51">
        <v>111.09</v>
      </c>
      <c r="N382" s="52">
        <v>1.0589999999999999</v>
      </c>
      <c r="O382" s="52">
        <v>1.2379</v>
      </c>
      <c r="P382" s="51">
        <v>1289.8399999999999</v>
      </c>
      <c r="Q382" s="49">
        <v>1249.1400149999999</v>
      </c>
      <c r="R382" s="49">
        <v>15.15</v>
      </c>
      <c r="S382" s="49">
        <v>48.75</v>
      </c>
    </row>
    <row r="383" spans="1:19">
      <c r="A383" s="55">
        <v>42846</v>
      </c>
      <c r="B383" s="51">
        <v>263.08999999999997</v>
      </c>
      <c r="C383" s="51">
        <v>903.81803000000002</v>
      </c>
      <c r="D383" s="51">
        <v>200.99</v>
      </c>
      <c r="E383" s="51">
        <v>1842.06</v>
      </c>
      <c r="F383" s="51">
        <v>177.72</v>
      </c>
      <c r="G383" s="51">
        <v>51.96</v>
      </c>
      <c r="H383" s="52">
        <v>107.8205</v>
      </c>
      <c r="I383" s="51">
        <v>2283.33923</v>
      </c>
      <c r="J383" s="54">
        <v>97.483890000000002</v>
      </c>
      <c r="K383" s="53">
        <v>29.35</v>
      </c>
      <c r="L383" s="53">
        <v>55.43</v>
      </c>
      <c r="M383" s="51">
        <v>108.66</v>
      </c>
      <c r="N383" s="52">
        <v>1.0611999999999999</v>
      </c>
      <c r="O383" s="52">
        <v>1.2527999999999999</v>
      </c>
      <c r="P383" s="51">
        <v>1285.83</v>
      </c>
      <c r="Q383" s="49">
        <v>1351.910034</v>
      </c>
      <c r="R383" s="49">
        <v>15.63</v>
      </c>
      <c r="S383" s="49">
        <v>79.830001999999993</v>
      </c>
    </row>
    <row r="384" spans="1:19">
      <c r="A384" s="55">
        <v>42853</v>
      </c>
      <c r="B384" s="51">
        <v>266.85000000000002</v>
      </c>
      <c r="C384" s="51">
        <v>897.66447000000005</v>
      </c>
      <c r="D384" s="51">
        <v>198.81</v>
      </c>
      <c r="E384" s="51">
        <v>1878.28</v>
      </c>
      <c r="F384" s="51">
        <v>181.12</v>
      </c>
      <c r="G384" s="51">
        <v>51.73</v>
      </c>
      <c r="H384" s="52">
        <v>107.73990000000001</v>
      </c>
      <c r="I384" s="51">
        <v>2245.5085300000001</v>
      </c>
      <c r="J384" s="54">
        <v>97.490870000000001</v>
      </c>
      <c r="K384" s="53">
        <v>29.48</v>
      </c>
      <c r="L384" s="53">
        <v>55.33</v>
      </c>
      <c r="M384" s="51">
        <v>110.24</v>
      </c>
      <c r="N384" s="52">
        <v>1.0889</v>
      </c>
      <c r="O384" s="52">
        <v>1.2841</v>
      </c>
      <c r="P384" s="51">
        <v>1268.5999999999999</v>
      </c>
      <c r="Q384" s="49">
        <v>1554.4499510000001</v>
      </c>
      <c r="R384" s="49">
        <v>29.5</v>
      </c>
      <c r="S384" s="49">
        <v>90.459998999999996</v>
      </c>
    </row>
    <row r="385" spans="1:19">
      <c r="A385" s="55">
        <v>42860</v>
      </c>
      <c r="B385" s="51">
        <v>265.70999999999998</v>
      </c>
      <c r="C385" s="51">
        <v>898.97222999999997</v>
      </c>
      <c r="D385" s="51">
        <v>199.38</v>
      </c>
      <c r="E385" s="51">
        <v>1896.75</v>
      </c>
      <c r="F385" s="51">
        <v>182.87</v>
      </c>
      <c r="G385" s="51">
        <v>49.1</v>
      </c>
      <c r="H385" s="52">
        <v>107.55800000000001</v>
      </c>
      <c r="I385" s="51">
        <v>2228.62012</v>
      </c>
      <c r="J385" s="54">
        <v>96.94247</v>
      </c>
      <c r="K385" s="53">
        <v>29.38</v>
      </c>
      <c r="L385" s="53">
        <v>55.07</v>
      </c>
      <c r="M385" s="51">
        <v>111.29</v>
      </c>
      <c r="N385" s="52">
        <v>1.0905</v>
      </c>
      <c r="O385" s="52">
        <v>1.2949999999999999</v>
      </c>
      <c r="P385" s="51">
        <v>1230.74</v>
      </c>
      <c r="Q385" s="49">
        <v>1772.5500489999999</v>
      </c>
      <c r="R385" s="49">
        <v>28.07</v>
      </c>
      <c r="S385" s="49">
        <v>88.720000999999996</v>
      </c>
    </row>
    <row r="386" spans="1:19">
      <c r="A386" s="55">
        <v>42867</v>
      </c>
      <c r="B386" s="51">
        <v>269.75</v>
      </c>
      <c r="C386" s="51">
        <v>895.08520999999996</v>
      </c>
      <c r="D386" s="51">
        <v>198.33</v>
      </c>
      <c r="E386" s="51">
        <v>1892.97</v>
      </c>
      <c r="F386" s="51">
        <v>182.62</v>
      </c>
      <c r="G386" s="51">
        <v>50.84</v>
      </c>
      <c r="H386" s="52">
        <v>107.4695</v>
      </c>
      <c r="I386" s="51">
        <v>2239.3889100000001</v>
      </c>
      <c r="J386" s="54">
        <v>96.997720000000001</v>
      </c>
      <c r="K386" s="53">
        <v>29.5</v>
      </c>
      <c r="L386" s="53">
        <v>55.302700000000002</v>
      </c>
      <c r="M386" s="51">
        <v>112.97</v>
      </c>
      <c r="N386" s="52">
        <v>1.0995999999999999</v>
      </c>
      <c r="O386" s="52">
        <v>1.2979000000000001</v>
      </c>
      <c r="P386" s="51">
        <v>1233.74</v>
      </c>
      <c r="Q386" s="49">
        <v>2044.1899410000001</v>
      </c>
      <c r="R386" s="49">
        <v>26.02</v>
      </c>
      <c r="S386" s="49">
        <v>148</v>
      </c>
    </row>
    <row r="387" spans="1:19">
      <c r="A387" s="55">
        <v>42874</v>
      </c>
      <c r="B387" s="51">
        <v>266.14999999999998</v>
      </c>
      <c r="C387" s="51">
        <v>907.14313000000004</v>
      </c>
      <c r="D387" s="51">
        <v>199.81</v>
      </c>
      <c r="E387" s="51">
        <v>1894.77</v>
      </c>
      <c r="F387" s="51">
        <v>183.01</v>
      </c>
      <c r="G387" s="51">
        <v>53.61</v>
      </c>
      <c r="H387" s="52">
        <v>107.78449999999999</v>
      </c>
      <c r="I387" s="51">
        <v>2241.5802100000001</v>
      </c>
      <c r="J387" s="54">
        <v>98.321659999999994</v>
      </c>
      <c r="K387" s="53">
        <v>29.38</v>
      </c>
      <c r="L387" s="53">
        <v>55.76</v>
      </c>
      <c r="M387" s="51">
        <v>113.18</v>
      </c>
      <c r="N387" s="52">
        <v>1.0924</v>
      </c>
      <c r="O387" s="52">
        <v>1.2887</v>
      </c>
      <c r="P387" s="51">
        <v>1258.28</v>
      </c>
      <c r="Q387" s="49">
        <v>2189.0200199999999</v>
      </c>
      <c r="R387" s="49">
        <v>23.889999</v>
      </c>
      <c r="S387" s="49">
        <v>172.86000100000001</v>
      </c>
    </row>
    <row r="388" spans="1:19">
      <c r="A388" s="55">
        <v>42881</v>
      </c>
      <c r="B388" s="51">
        <v>270.33999999999997</v>
      </c>
      <c r="C388" s="51">
        <v>913.62809000000004</v>
      </c>
      <c r="D388" s="51">
        <v>201.61</v>
      </c>
      <c r="E388" s="51">
        <v>1912.21</v>
      </c>
      <c r="F388" s="51">
        <v>184.61</v>
      </c>
      <c r="G388" s="51">
        <v>52.15</v>
      </c>
      <c r="H388" s="52">
        <v>107.8674</v>
      </c>
      <c r="I388" s="51">
        <v>2262.1744600000002</v>
      </c>
      <c r="J388" s="54">
        <v>98.549400000000006</v>
      </c>
      <c r="K388" s="53">
        <v>29.55</v>
      </c>
      <c r="L388" s="53">
        <v>55.81</v>
      </c>
      <c r="M388" s="51">
        <v>111.3</v>
      </c>
      <c r="N388" s="52">
        <v>1.1200000000000001</v>
      </c>
      <c r="O388" s="52">
        <v>1.3005</v>
      </c>
      <c r="P388" s="51">
        <v>1270.81</v>
      </c>
      <c r="Q388" s="49">
        <v>2524.0600589999999</v>
      </c>
      <c r="R388" s="49">
        <v>27.889999</v>
      </c>
      <c r="S388" s="49">
        <v>244.96000699999999</v>
      </c>
    </row>
    <row r="389" spans="1:19">
      <c r="A389" s="55">
        <v>42888</v>
      </c>
      <c r="B389" s="51">
        <v>269.69</v>
      </c>
      <c r="C389" s="51">
        <v>915.38116000000002</v>
      </c>
      <c r="D389" s="51">
        <v>204.78</v>
      </c>
      <c r="E389" s="51">
        <v>1935.21</v>
      </c>
      <c r="F389" s="51">
        <v>186.96</v>
      </c>
      <c r="G389" s="51">
        <v>49.95</v>
      </c>
      <c r="H389" s="52">
        <v>107.9469</v>
      </c>
      <c r="I389" s="51">
        <v>2292.52583</v>
      </c>
      <c r="J389" s="54">
        <v>98.627930000000006</v>
      </c>
      <c r="K389" s="53">
        <v>29.8</v>
      </c>
      <c r="L389" s="53">
        <v>56.29</v>
      </c>
      <c r="M389" s="51">
        <v>111.3</v>
      </c>
      <c r="N389" s="52">
        <v>1.1176999999999999</v>
      </c>
      <c r="O389" s="52">
        <v>1.2804</v>
      </c>
      <c r="P389" s="51">
        <v>1278.82</v>
      </c>
      <c r="Q389" s="49">
        <v>2973.4499510000001</v>
      </c>
      <c r="R389" s="49">
        <v>33.630001</v>
      </c>
      <c r="S389" s="49">
        <v>339.67999300000002</v>
      </c>
    </row>
    <row r="390" spans="1:19">
      <c r="A390" s="55">
        <v>42895</v>
      </c>
      <c r="B390" s="51">
        <v>269.35000000000002</v>
      </c>
      <c r="C390" s="51">
        <v>913.69275000000005</v>
      </c>
      <c r="D390" s="51">
        <v>203.57</v>
      </c>
      <c r="E390" s="51">
        <v>1922.79</v>
      </c>
      <c r="F390" s="51">
        <v>185.96</v>
      </c>
      <c r="G390" s="51">
        <v>48.15</v>
      </c>
      <c r="H390" s="52">
        <v>107.9365</v>
      </c>
      <c r="I390" s="51">
        <v>2287.89032</v>
      </c>
      <c r="J390" s="54">
        <v>98.464820000000003</v>
      </c>
      <c r="K390" s="53">
        <v>29.7</v>
      </c>
      <c r="L390" s="53">
        <v>55.71</v>
      </c>
      <c r="M390" s="51">
        <v>110.34</v>
      </c>
      <c r="N390" s="52">
        <v>1.1276999999999999</v>
      </c>
      <c r="O390" s="52">
        <v>1.2847999999999999</v>
      </c>
      <c r="P390" s="51">
        <v>1268.3</v>
      </c>
      <c r="Q390" s="49">
        <v>2539.5600589999999</v>
      </c>
      <c r="R390" s="49">
        <v>43.799999</v>
      </c>
      <c r="S390" s="49">
        <v>351.52999899999998</v>
      </c>
    </row>
    <row r="391" spans="1:19">
      <c r="A391" s="55">
        <v>42902</v>
      </c>
      <c r="B391" s="51">
        <v>266.73</v>
      </c>
      <c r="C391" s="51">
        <v>930.89621</v>
      </c>
      <c r="D391" s="51">
        <v>206.01</v>
      </c>
      <c r="E391" s="51">
        <v>1923.24</v>
      </c>
      <c r="F391" s="51">
        <v>185.72</v>
      </c>
      <c r="G391" s="51">
        <v>47.37</v>
      </c>
      <c r="H391" s="52">
        <v>108.0748</v>
      </c>
      <c r="I391" s="51">
        <v>2317.3440799999998</v>
      </c>
      <c r="J391" s="54">
        <v>98.890820000000005</v>
      </c>
      <c r="K391" s="53">
        <v>29.65</v>
      </c>
      <c r="L391" s="53">
        <v>55.64</v>
      </c>
      <c r="M391" s="51">
        <v>110.35</v>
      </c>
      <c r="N391" s="52">
        <v>1.1193</v>
      </c>
      <c r="O391" s="52">
        <v>1.2728999999999999</v>
      </c>
      <c r="P391" s="51">
        <v>1258.79</v>
      </c>
      <c r="Q391" s="49">
        <v>2541.6201169999999</v>
      </c>
      <c r="R391" s="49">
        <v>41.279998999999997</v>
      </c>
      <c r="S391" s="49">
        <v>279.35998499999999</v>
      </c>
    </row>
    <row r="392" spans="1:19">
      <c r="A392" s="55">
        <v>42909</v>
      </c>
      <c r="B392" s="51">
        <v>266.64</v>
      </c>
      <c r="C392" s="51">
        <v>928.89784999999995</v>
      </c>
      <c r="D392" s="51">
        <v>204.25</v>
      </c>
      <c r="E392" s="51">
        <v>1925.01</v>
      </c>
      <c r="F392" s="51">
        <v>185.98</v>
      </c>
      <c r="G392" s="51">
        <v>45.54</v>
      </c>
      <c r="H392" s="52">
        <v>108.2072</v>
      </c>
      <c r="I392" s="51">
        <v>2296.1611600000001</v>
      </c>
      <c r="J392" s="54">
        <v>98.816320000000005</v>
      </c>
      <c r="K392" s="53">
        <v>29.57</v>
      </c>
      <c r="L392" s="53">
        <v>55.64</v>
      </c>
      <c r="M392" s="51">
        <v>110.82</v>
      </c>
      <c r="N392" s="52">
        <v>1.1197999999999999</v>
      </c>
      <c r="O392" s="52">
        <v>1.2783</v>
      </c>
      <c r="P392" s="51">
        <v>1260.0899999999999</v>
      </c>
      <c r="Q392" s="49">
        <v>2536.459961</v>
      </c>
      <c r="R392" s="49">
        <v>41.259998000000003</v>
      </c>
      <c r="S392" s="49">
        <v>283.98998999999998</v>
      </c>
    </row>
    <row r="393" spans="1:19">
      <c r="A393" s="55">
        <v>42916</v>
      </c>
      <c r="B393" s="51">
        <v>267.08</v>
      </c>
      <c r="C393" s="51">
        <v>948.63601000000006</v>
      </c>
      <c r="D393" s="51">
        <v>201.95</v>
      </c>
      <c r="E393" s="51">
        <v>1916.43</v>
      </c>
      <c r="F393" s="51">
        <v>185.39</v>
      </c>
      <c r="G393" s="51">
        <v>47.92</v>
      </c>
      <c r="H393" s="52">
        <v>107.3274</v>
      </c>
      <c r="I393" s="51">
        <v>2278.77729</v>
      </c>
      <c r="J393" s="54">
        <v>99.451310000000007</v>
      </c>
      <c r="K393" s="53">
        <v>29.27</v>
      </c>
      <c r="L393" s="53">
        <v>55.56</v>
      </c>
      <c r="M393" s="51">
        <v>111.1</v>
      </c>
      <c r="N393" s="52">
        <v>1.1198999999999999</v>
      </c>
      <c r="O393" s="52">
        <v>1.2727999999999999</v>
      </c>
      <c r="P393" s="51">
        <v>1244.76</v>
      </c>
      <c r="Q393" s="49">
        <v>2511.429932</v>
      </c>
      <c r="R393" s="49">
        <v>48.630001</v>
      </c>
      <c r="S393" s="49">
        <v>237.720001</v>
      </c>
    </row>
    <row r="394" spans="1:19">
      <c r="A394" s="55">
        <v>42923</v>
      </c>
      <c r="B394" s="51">
        <v>266.22000000000003</v>
      </c>
      <c r="C394" s="51">
        <v>954.81489999999997</v>
      </c>
      <c r="D394" s="51">
        <v>198.91</v>
      </c>
      <c r="E394" s="51">
        <v>1913.18</v>
      </c>
      <c r="F394" s="51">
        <v>184.89</v>
      </c>
      <c r="G394" s="51">
        <v>46.71</v>
      </c>
      <c r="H394" s="52">
        <v>106.8122</v>
      </c>
      <c r="I394" s="51">
        <v>2228.9013799999998</v>
      </c>
      <c r="J394" s="54">
        <v>98.666759999999996</v>
      </c>
      <c r="K394" s="53">
        <v>28.94</v>
      </c>
      <c r="L394" s="53">
        <v>54.86</v>
      </c>
      <c r="M394" s="51">
        <v>112.12</v>
      </c>
      <c r="N394" s="52">
        <v>1.1417999999999999</v>
      </c>
      <c r="O394" s="52">
        <v>1.3009999999999999</v>
      </c>
      <c r="P394" s="51">
        <v>1220.22</v>
      </c>
      <c r="Q394" s="49">
        <v>1914.089966</v>
      </c>
      <c r="R394" s="49">
        <v>40.700001</v>
      </c>
      <c r="S394" s="49">
        <v>155.41999799999999</v>
      </c>
    </row>
    <row r="395" spans="1:19">
      <c r="A395" s="55">
        <v>42930</v>
      </c>
      <c r="B395" s="51">
        <v>275.35000000000002</v>
      </c>
      <c r="C395" s="51">
        <v>978.92539999999997</v>
      </c>
      <c r="D395" s="51">
        <v>202.54</v>
      </c>
      <c r="E395" s="51">
        <v>1948.07</v>
      </c>
      <c r="F395" s="51">
        <v>188.48</v>
      </c>
      <c r="G395" s="51">
        <v>48.91</v>
      </c>
      <c r="H395" s="52">
        <v>107.0543</v>
      </c>
      <c r="I395" s="51">
        <v>2273.1317399999998</v>
      </c>
      <c r="J395" s="54">
        <v>99.865070000000003</v>
      </c>
      <c r="K395" s="53">
        <v>29.24</v>
      </c>
      <c r="L395" s="53">
        <v>55.72</v>
      </c>
      <c r="M395" s="51">
        <v>113.96</v>
      </c>
      <c r="N395" s="52">
        <v>1.139</v>
      </c>
      <c r="O395" s="52">
        <v>1.2882</v>
      </c>
      <c r="P395" s="51">
        <v>1233.24</v>
      </c>
      <c r="Q395" s="49">
        <v>2756.610107</v>
      </c>
      <c r="R395" s="49">
        <v>44.669998</v>
      </c>
      <c r="S395" s="49">
        <v>228.320007</v>
      </c>
    </row>
    <row r="396" spans="1:19">
      <c r="A396" s="55">
        <v>42937</v>
      </c>
      <c r="B396" s="51">
        <v>276.64999999999998</v>
      </c>
      <c r="C396" s="51">
        <v>988.26760999999999</v>
      </c>
      <c r="D396" s="51">
        <v>204.53</v>
      </c>
      <c r="E396" s="51">
        <v>1958.77</v>
      </c>
      <c r="F396" s="51">
        <v>189.67</v>
      </c>
      <c r="G396" s="51">
        <v>48.06</v>
      </c>
      <c r="H396" s="52">
        <v>107.4817</v>
      </c>
      <c r="I396" s="51">
        <v>2313.79729</v>
      </c>
      <c r="J396" s="54">
        <v>100.63137999999999</v>
      </c>
      <c r="K396" s="53">
        <v>29.52</v>
      </c>
      <c r="L396" s="53">
        <v>56.58</v>
      </c>
      <c r="M396" s="51">
        <v>112.49</v>
      </c>
      <c r="N396" s="52">
        <v>1.1462000000000001</v>
      </c>
      <c r="O396" s="52">
        <v>1.3099000000000001</v>
      </c>
      <c r="P396" s="51">
        <v>1260.79</v>
      </c>
      <c r="Q396" s="49">
        <v>2766.48999</v>
      </c>
      <c r="R396" s="49">
        <v>40.610000999999997</v>
      </c>
      <c r="S396" s="49">
        <v>196.779999</v>
      </c>
    </row>
    <row r="397" spans="1:19">
      <c r="A397" s="55">
        <v>42944</v>
      </c>
      <c r="B397" s="51">
        <v>278.04000000000002</v>
      </c>
      <c r="C397" s="51">
        <v>997.08148000000006</v>
      </c>
      <c r="D397" s="51">
        <v>205.95</v>
      </c>
      <c r="E397" s="51">
        <v>1960.32</v>
      </c>
      <c r="F397" s="51">
        <v>189.77</v>
      </c>
      <c r="G397" s="51">
        <v>52.52</v>
      </c>
      <c r="H397" s="52">
        <v>107.2689</v>
      </c>
      <c r="I397" s="51">
        <v>2337.1560199999999</v>
      </c>
      <c r="J397" s="54">
        <v>101.20761</v>
      </c>
      <c r="K397" s="53">
        <v>29.42</v>
      </c>
      <c r="L397" s="53">
        <v>56.94</v>
      </c>
      <c r="M397" s="51">
        <v>111.05</v>
      </c>
      <c r="N397" s="52">
        <v>1.1657999999999999</v>
      </c>
      <c r="O397" s="52">
        <v>1.2983</v>
      </c>
      <c r="P397" s="51">
        <v>1267.05</v>
      </c>
      <c r="Q397" s="49">
        <v>3232.030029</v>
      </c>
      <c r="R397" s="49">
        <v>45.560001</v>
      </c>
      <c r="S397" s="49">
        <v>264.55999800000001</v>
      </c>
    </row>
    <row r="398" spans="1:19">
      <c r="A398" s="55">
        <v>42951</v>
      </c>
      <c r="B398" s="51">
        <v>280.20999999999998</v>
      </c>
      <c r="C398" s="51">
        <v>979.23368000000005</v>
      </c>
      <c r="D398" s="51">
        <v>206.59</v>
      </c>
      <c r="E398" s="51">
        <v>1967.77</v>
      </c>
      <c r="F398" s="51">
        <v>190.44</v>
      </c>
      <c r="G398" s="51">
        <v>52.42</v>
      </c>
      <c r="H398" s="52">
        <v>107.5029</v>
      </c>
      <c r="I398" s="51">
        <v>2307.25146</v>
      </c>
      <c r="J398" s="54">
        <v>101.04366</v>
      </c>
      <c r="K398" s="53">
        <v>29.56</v>
      </c>
      <c r="L398" s="53">
        <v>57.02</v>
      </c>
      <c r="M398" s="51">
        <v>110.63</v>
      </c>
      <c r="N398" s="52">
        <v>1.1735</v>
      </c>
      <c r="O398" s="52">
        <v>1.3129</v>
      </c>
      <c r="P398" s="51">
        <v>1265.55</v>
      </c>
      <c r="Q398" s="49">
        <v>4062.6000979999999</v>
      </c>
      <c r="R398" s="49">
        <v>45.490001999999997</v>
      </c>
      <c r="S398" s="49">
        <v>296.61999500000002</v>
      </c>
    </row>
    <row r="399" spans="1:19">
      <c r="A399" s="55">
        <v>42958</v>
      </c>
      <c r="B399" s="51">
        <v>273.93</v>
      </c>
      <c r="C399" s="51">
        <v>970.07561999999996</v>
      </c>
      <c r="D399" s="51">
        <v>203.34</v>
      </c>
      <c r="E399" s="51">
        <v>1937.73</v>
      </c>
      <c r="F399" s="51">
        <v>187.49</v>
      </c>
      <c r="G399" s="51">
        <v>52.1</v>
      </c>
      <c r="H399" s="52">
        <v>107.8095</v>
      </c>
      <c r="I399" s="51">
        <v>2303.0542999999998</v>
      </c>
      <c r="J399" s="54">
        <v>101.18053999999999</v>
      </c>
      <c r="K399" s="53">
        <v>29.48</v>
      </c>
      <c r="L399" s="53">
        <v>57.43</v>
      </c>
      <c r="M399" s="51">
        <v>110.6</v>
      </c>
      <c r="N399" s="52">
        <v>1.1766000000000001</v>
      </c>
      <c r="O399" s="52">
        <v>1.3025</v>
      </c>
      <c r="P399" s="51">
        <v>1288.3399999999999</v>
      </c>
      <c r="Q399" s="49">
        <v>4066.6000979999999</v>
      </c>
      <c r="R399" s="49">
        <v>45.810001</v>
      </c>
      <c r="S399" s="49">
        <v>298.20001200000002</v>
      </c>
    </row>
    <row r="400" spans="1:19">
      <c r="A400" s="55">
        <v>42965</v>
      </c>
      <c r="B400" s="51">
        <v>277.05</v>
      </c>
      <c r="C400" s="51">
        <v>978.61467000000005</v>
      </c>
      <c r="D400" s="51">
        <v>203.47</v>
      </c>
      <c r="E400" s="51">
        <v>1930.4</v>
      </c>
      <c r="F400" s="51">
        <v>186.8</v>
      </c>
      <c r="G400" s="51">
        <v>52.72</v>
      </c>
      <c r="H400" s="52">
        <v>107.73869999999999</v>
      </c>
      <c r="I400" s="51">
        <v>2298.5864499999998</v>
      </c>
      <c r="J400" s="54">
        <v>100.92677</v>
      </c>
      <c r="K400" s="53">
        <v>29.52</v>
      </c>
      <c r="L400" s="53">
        <v>57.01</v>
      </c>
      <c r="M400" s="51">
        <v>109.047</v>
      </c>
      <c r="N400" s="52">
        <v>1.1803999999999999</v>
      </c>
      <c r="O400" s="52">
        <v>1.2991999999999999</v>
      </c>
      <c r="P400" s="51">
        <v>1301.3599999999999</v>
      </c>
      <c r="Q400" s="49">
        <v>4345.75</v>
      </c>
      <c r="R400" s="49">
        <v>61.080002</v>
      </c>
      <c r="S400" s="49">
        <v>347.88000499999998</v>
      </c>
    </row>
    <row r="401" spans="1:19">
      <c r="A401" s="55">
        <v>42972</v>
      </c>
      <c r="B401" s="51">
        <v>282.76</v>
      </c>
      <c r="C401" s="51">
        <v>992.11179000000004</v>
      </c>
      <c r="D401" s="51">
        <v>205.97</v>
      </c>
      <c r="E401" s="51">
        <v>1944.56</v>
      </c>
      <c r="F401" s="51">
        <v>188.37</v>
      </c>
      <c r="G401" s="51">
        <v>52.41</v>
      </c>
      <c r="H401" s="52">
        <v>107.8167</v>
      </c>
      <c r="I401" s="51">
        <v>2329.4381400000002</v>
      </c>
      <c r="J401" s="54">
        <v>101.38852</v>
      </c>
      <c r="K401" s="53">
        <v>29.76</v>
      </c>
      <c r="L401" s="53">
        <v>57.85</v>
      </c>
      <c r="M401" s="51">
        <v>109.33</v>
      </c>
      <c r="N401" s="52">
        <v>1.1748000000000001</v>
      </c>
      <c r="O401" s="52">
        <v>1.2867999999999999</v>
      </c>
      <c r="P401" s="51">
        <v>1290.8399999999999</v>
      </c>
      <c r="Q401" s="49">
        <v>4612.919922</v>
      </c>
      <c r="R401" s="49">
        <v>79.040001000000004</v>
      </c>
      <c r="S401" s="49">
        <v>352.45001200000002</v>
      </c>
    </row>
    <row r="402" spans="1:19">
      <c r="A402" s="55">
        <v>42979</v>
      </c>
      <c r="B402" s="51">
        <v>285.12</v>
      </c>
      <c r="C402" s="51">
        <v>1004.01017</v>
      </c>
      <c r="D402" s="51">
        <v>207.29</v>
      </c>
      <c r="E402" s="51">
        <v>1965.79</v>
      </c>
      <c r="F402" s="51">
        <v>190.23</v>
      </c>
      <c r="G402" s="51">
        <v>52.75</v>
      </c>
      <c r="H402" s="52">
        <v>107.8446</v>
      </c>
      <c r="I402" s="51">
        <v>2319.64239</v>
      </c>
      <c r="J402" s="54">
        <v>101.53172000000001</v>
      </c>
      <c r="K402" s="53">
        <v>29.95</v>
      </c>
      <c r="L402" s="53">
        <v>57.96</v>
      </c>
      <c r="M402" s="51">
        <v>109.249</v>
      </c>
      <c r="N402" s="52">
        <v>1.1923999999999999</v>
      </c>
      <c r="O402" s="52">
        <v>1.29</v>
      </c>
      <c r="P402" s="51">
        <v>1326.9</v>
      </c>
      <c r="Q402" s="49">
        <v>4245.8901370000003</v>
      </c>
      <c r="R402" s="49">
        <v>67.080001999999993</v>
      </c>
      <c r="S402" s="49">
        <v>299.209991</v>
      </c>
    </row>
    <row r="403" spans="1:19">
      <c r="A403" s="55">
        <v>42986</v>
      </c>
      <c r="B403" s="51">
        <v>286.48</v>
      </c>
      <c r="C403" s="51">
        <v>1023.16236</v>
      </c>
      <c r="D403" s="51">
        <v>209.4</v>
      </c>
      <c r="E403" s="51">
        <v>1964.52</v>
      </c>
      <c r="F403" s="51">
        <v>190.26</v>
      </c>
      <c r="G403" s="51">
        <v>53.78</v>
      </c>
      <c r="H403" s="52">
        <v>108.1678</v>
      </c>
      <c r="I403" s="51">
        <v>2357.55971</v>
      </c>
      <c r="J403" s="54">
        <v>103.18727</v>
      </c>
      <c r="K403" s="53">
        <v>30.13</v>
      </c>
      <c r="L403" s="53">
        <v>59.11</v>
      </c>
      <c r="M403" s="51">
        <v>109.38</v>
      </c>
      <c r="N403" s="52">
        <v>1.1857</v>
      </c>
      <c r="O403" s="52">
        <v>1.2958000000000001</v>
      </c>
      <c r="P403" s="51">
        <v>1351.44</v>
      </c>
      <c r="Q403" s="49">
        <v>3689.610107</v>
      </c>
      <c r="R403" s="49">
        <v>51</v>
      </c>
      <c r="S403" s="49">
        <v>258.39999399999999</v>
      </c>
    </row>
    <row r="404" spans="1:19">
      <c r="A404" s="55">
        <v>42993</v>
      </c>
      <c r="B404" s="51">
        <v>287.54000000000002</v>
      </c>
      <c r="C404" s="51">
        <v>1022.20571</v>
      </c>
      <c r="D404" s="51">
        <v>208.92</v>
      </c>
      <c r="E404" s="51">
        <v>1987.72</v>
      </c>
      <c r="F404" s="51">
        <v>192.46</v>
      </c>
      <c r="G404" s="51">
        <v>55.62</v>
      </c>
      <c r="H404" s="52">
        <v>107.45050000000001</v>
      </c>
      <c r="I404" s="51">
        <v>2372.4998500000002</v>
      </c>
      <c r="J404" s="54">
        <v>102.8052</v>
      </c>
      <c r="K404" s="53">
        <v>30.08</v>
      </c>
      <c r="L404" s="53">
        <v>58.16</v>
      </c>
      <c r="M404" s="51">
        <v>108.19</v>
      </c>
      <c r="N404" s="52">
        <v>1.2039</v>
      </c>
      <c r="O404" s="52">
        <v>1.3202</v>
      </c>
      <c r="P404" s="51">
        <v>1329.91</v>
      </c>
      <c r="Q404" s="49">
        <v>3667.5200199999999</v>
      </c>
      <c r="R404" s="49">
        <v>47.5</v>
      </c>
      <c r="S404" s="49">
        <v>282.60000600000001</v>
      </c>
    </row>
    <row r="405" spans="1:19">
      <c r="A405" s="55">
        <v>43000</v>
      </c>
      <c r="B405" s="51">
        <v>285.11</v>
      </c>
      <c r="C405" s="51">
        <v>1012.3123399999999</v>
      </c>
      <c r="D405" s="51">
        <v>205.03</v>
      </c>
      <c r="E405" s="51">
        <v>1994.58</v>
      </c>
      <c r="F405" s="51">
        <v>193.18</v>
      </c>
      <c r="G405" s="51">
        <v>56.86</v>
      </c>
      <c r="H405" s="52">
        <v>107.32859999999999</v>
      </c>
      <c r="I405" s="51">
        <v>2344.56423</v>
      </c>
      <c r="J405" s="54">
        <v>102.6022</v>
      </c>
      <c r="K405" s="53">
        <v>29.79</v>
      </c>
      <c r="L405" s="53">
        <v>58.21</v>
      </c>
      <c r="M405" s="51">
        <v>110.87</v>
      </c>
      <c r="N405" s="52">
        <v>1.1947000000000001</v>
      </c>
      <c r="O405" s="52">
        <v>1.3573999999999999</v>
      </c>
      <c r="P405" s="51">
        <v>1297.3499999999999</v>
      </c>
      <c r="Q405" s="49">
        <v>4403.0898440000001</v>
      </c>
      <c r="R405" s="49">
        <v>54.799999</v>
      </c>
      <c r="S405" s="49">
        <v>303.95001200000002</v>
      </c>
    </row>
    <row r="406" spans="1:19">
      <c r="A406" s="55">
        <v>43007</v>
      </c>
      <c r="B406" s="51">
        <v>279.93</v>
      </c>
      <c r="C406" s="51">
        <v>1002.49459</v>
      </c>
      <c r="D406" s="51">
        <v>204.52</v>
      </c>
      <c r="E406" s="51">
        <v>2000.55</v>
      </c>
      <c r="F406" s="51">
        <v>193.92</v>
      </c>
      <c r="G406" s="51">
        <v>57.54</v>
      </c>
      <c r="H406" s="52">
        <v>107.07550000000001</v>
      </c>
      <c r="I406" s="51">
        <v>2326.8603800000001</v>
      </c>
      <c r="J406" s="54">
        <v>101.53404</v>
      </c>
      <c r="K406" s="53">
        <v>29.77</v>
      </c>
      <c r="L406" s="53">
        <v>57.31</v>
      </c>
      <c r="M406" s="51">
        <v>111.97</v>
      </c>
      <c r="N406" s="52">
        <v>1.1951000000000001</v>
      </c>
      <c r="O406" s="52">
        <v>1.3491</v>
      </c>
      <c r="P406" s="51">
        <v>1289.8399999999999</v>
      </c>
      <c r="Q406" s="49">
        <v>4611.7001950000003</v>
      </c>
      <c r="R406" s="49">
        <v>53.299999</v>
      </c>
      <c r="S406" s="49">
        <v>309.48998999999998</v>
      </c>
    </row>
    <row r="407" spans="1:19">
      <c r="A407" s="55">
        <v>43014</v>
      </c>
      <c r="B407" s="51">
        <v>284.89</v>
      </c>
      <c r="C407" s="51">
        <v>999.99793</v>
      </c>
      <c r="D407" s="51">
        <v>205.21</v>
      </c>
      <c r="E407" s="51">
        <v>2014.02</v>
      </c>
      <c r="F407" s="51">
        <v>195.32</v>
      </c>
      <c r="G407" s="51">
        <v>55.62</v>
      </c>
      <c r="H407" s="52">
        <v>106.9392</v>
      </c>
      <c r="I407" s="51">
        <v>2347.71794</v>
      </c>
      <c r="J407" s="54">
        <v>101.21445</v>
      </c>
      <c r="K407" s="53">
        <v>29.74</v>
      </c>
      <c r="L407" s="53">
        <v>56.74</v>
      </c>
      <c r="M407" s="51">
        <v>112.54</v>
      </c>
      <c r="N407" s="52">
        <v>1.1816</v>
      </c>
      <c r="O407" s="52">
        <v>1.3387</v>
      </c>
      <c r="P407" s="51">
        <v>1268.8</v>
      </c>
      <c r="Q407" s="49">
        <v>5688.1401370000003</v>
      </c>
      <c r="R407" s="49">
        <v>65.569999999999993</v>
      </c>
      <c r="S407" s="49">
        <v>336.57998700000002</v>
      </c>
    </row>
    <row r="408" spans="1:19">
      <c r="A408" s="55">
        <v>43021</v>
      </c>
      <c r="B408" s="51">
        <v>289.64</v>
      </c>
      <c r="C408" s="51">
        <v>1006.18835</v>
      </c>
      <c r="D408" s="51">
        <v>208.86</v>
      </c>
      <c r="E408" s="51">
        <v>2028.01</v>
      </c>
      <c r="F408" s="51">
        <v>196.87</v>
      </c>
      <c r="G408" s="51">
        <v>57.17</v>
      </c>
      <c r="H408" s="52">
        <v>107.2186</v>
      </c>
      <c r="I408" s="51">
        <v>2360.4884900000002</v>
      </c>
      <c r="J408" s="54">
        <v>102.52928</v>
      </c>
      <c r="K408" s="53">
        <v>29.88</v>
      </c>
      <c r="L408" s="53">
        <v>57.49</v>
      </c>
      <c r="M408" s="51">
        <v>112.68</v>
      </c>
      <c r="N408" s="52">
        <v>1.1727000000000001</v>
      </c>
      <c r="O408" s="52">
        <v>1.3067</v>
      </c>
      <c r="P408" s="51">
        <v>1304.3599999999999</v>
      </c>
      <c r="Q408" s="49">
        <v>5982.8598629999997</v>
      </c>
      <c r="R408" s="49">
        <v>56.509998000000003</v>
      </c>
      <c r="S408" s="49">
        <v>294.02999899999998</v>
      </c>
    </row>
    <row r="409" spans="1:19">
      <c r="A409" s="55">
        <v>43028</v>
      </c>
      <c r="B409" s="51">
        <v>287.82</v>
      </c>
      <c r="C409" s="51">
        <v>995.41539999999998</v>
      </c>
      <c r="D409" s="51">
        <v>207.73</v>
      </c>
      <c r="E409" s="51">
        <v>2035.58</v>
      </c>
      <c r="F409" s="51">
        <v>197.27</v>
      </c>
      <c r="G409" s="51">
        <v>57.75</v>
      </c>
      <c r="H409" s="52">
        <v>106.95099999999999</v>
      </c>
      <c r="I409" s="51">
        <v>2351.47523</v>
      </c>
      <c r="J409" s="54">
        <v>101.53343</v>
      </c>
      <c r="K409" s="53">
        <v>29.76</v>
      </c>
      <c r="L409" s="53">
        <v>56.9</v>
      </c>
      <c r="M409" s="51">
        <v>111.843</v>
      </c>
      <c r="N409" s="52">
        <v>1.1823999999999999</v>
      </c>
      <c r="O409" s="52">
        <v>1.3307</v>
      </c>
      <c r="P409" s="51">
        <v>1286.33</v>
      </c>
      <c r="Q409" s="49">
        <v>6147.5200199999999</v>
      </c>
      <c r="R409" s="49">
        <v>56.75</v>
      </c>
      <c r="S409" s="49">
        <v>304.040009</v>
      </c>
    </row>
    <row r="410" spans="1:19">
      <c r="A410" s="55">
        <v>43035</v>
      </c>
      <c r="B410" s="51">
        <v>286.8</v>
      </c>
      <c r="C410" s="51">
        <v>979.98843999999997</v>
      </c>
      <c r="D410" s="51">
        <v>204.77</v>
      </c>
      <c r="E410" s="51">
        <v>2034.6</v>
      </c>
      <c r="F410" s="51">
        <v>197.39</v>
      </c>
      <c r="G410" s="51">
        <v>60.44</v>
      </c>
      <c r="H410" s="52">
        <v>107.008</v>
      </c>
      <c r="I410" s="51">
        <v>2298.9425099999999</v>
      </c>
      <c r="J410" s="54">
        <v>100.91634999999999</v>
      </c>
      <c r="K410" s="53">
        <v>29.51</v>
      </c>
      <c r="L410" s="53">
        <v>55.86</v>
      </c>
      <c r="M410" s="51">
        <v>113.67</v>
      </c>
      <c r="N410" s="52">
        <v>1.1771</v>
      </c>
      <c r="O410" s="52">
        <v>1.3185</v>
      </c>
      <c r="P410" s="51">
        <v>1270.81</v>
      </c>
      <c r="Q410" s="49">
        <v>7389.5498049999997</v>
      </c>
      <c r="R410" s="49">
        <v>54.599997999999999</v>
      </c>
      <c r="S410" s="49">
        <v>296.23001099999999</v>
      </c>
    </row>
    <row r="411" spans="1:19">
      <c r="A411" s="55">
        <v>43042</v>
      </c>
      <c r="B411" s="51">
        <v>287.54000000000002</v>
      </c>
      <c r="C411" s="51">
        <v>986.04364999999996</v>
      </c>
      <c r="D411" s="51">
        <v>207.67</v>
      </c>
      <c r="E411" s="51">
        <v>2045.47</v>
      </c>
      <c r="F411" s="51">
        <v>198.57</v>
      </c>
      <c r="G411" s="51">
        <v>62.07</v>
      </c>
      <c r="H411" s="52">
        <v>107.3813</v>
      </c>
      <c r="I411" s="51">
        <v>2323.9974499999998</v>
      </c>
      <c r="J411" s="54">
        <v>101.39308</v>
      </c>
      <c r="K411" s="53">
        <v>29.48</v>
      </c>
      <c r="L411" s="53">
        <v>56</v>
      </c>
      <c r="M411" s="51">
        <v>113.72</v>
      </c>
      <c r="N411" s="52">
        <v>1.1600999999999999</v>
      </c>
      <c r="O411" s="52">
        <v>1.3110999999999999</v>
      </c>
      <c r="P411" s="51">
        <v>1280.82</v>
      </c>
      <c r="Q411" s="49">
        <v>5878.1298829999996</v>
      </c>
      <c r="R411" s="49">
        <v>58.540000999999997</v>
      </c>
      <c r="S411" s="49">
        <v>306.01998900000001</v>
      </c>
    </row>
    <row r="412" spans="1:19">
      <c r="A412" s="55">
        <v>43049</v>
      </c>
      <c r="B412" s="51">
        <v>285.98</v>
      </c>
      <c r="C412" s="51">
        <v>989.36104</v>
      </c>
      <c r="D412" s="51">
        <v>212.93</v>
      </c>
      <c r="E412" s="51">
        <v>2040.25</v>
      </c>
      <c r="F412" s="51">
        <v>197.91</v>
      </c>
      <c r="G412" s="51">
        <v>63.52</v>
      </c>
      <c r="H412" s="52">
        <v>107.15</v>
      </c>
      <c r="I412" s="51">
        <v>2362.76694</v>
      </c>
      <c r="J412" s="54">
        <v>101.82720999999999</v>
      </c>
      <c r="K412" s="53">
        <v>29.19</v>
      </c>
      <c r="L412" s="53">
        <v>56.48</v>
      </c>
      <c r="M412" s="51">
        <v>113.97499999999999</v>
      </c>
      <c r="N412" s="52">
        <v>1.1608000000000001</v>
      </c>
      <c r="O412" s="52">
        <v>1.3083</v>
      </c>
      <c r="P412" s="51">
        <v>1287.33</v>
      </c>
      <c r="Q412" s="49">
        <v>8042.6401370000003</v>
      </c>
      <c r="R412" s="49">
        <v>71.760002</v>
      </c>
      <c r="S412" s="49">
        <v>354.60000600000001</v>
      </c>
    </row>
    <row r="413" spans="1:19">
      <c r="A413" s="55">
        <v>43056</v>
      </c>
      <c r="B413" s="51">
        <v>286.68</v>
      </c>
      <c r="C413" s="51">
        <v>981.52040999999997</v>
      </c>
      <c r="D413" s="51">
        <v>210.6</v>
      </c>
      <c r="E413" s="51">
        <v>2033.18</v>
      </c>
      <c r="F413" s="51">
        <v>197.65</v>
      </c>
      <c r="G413" s="51">
        <v>62.72</v>
      </c>
      <c r="H413" s="52">
        <v>107.32170000000001</v>
      </c>
      <c r="I413" s="51">
        <v>2354.7573000000002</v>
      </c>
      <c r="J413" s="54">
        <v>102.18344</v>
      </c>
      <c r="K413" s="53">
        <v>29.39</v>
      </c>
      <c r="L413" s="53">
        <v>56.86</v>
      </c>
      <c r="M413" s="51">
        <v>113.5</v>
      </c>
      <c r="N413" s="52">
        <v>1.1664000000000001</v>
      </c>
      <c r="O413" s="52">
        <v>1.3181</v>
      </c>
      <c r="P413" s="51">
        <v>1289.8399999999999</v>
      </c>
      <c r="Q413" s="49">
        <v>9318.4199219999991</v>
      </c>
      <c r="R413" s="49">
        <v>86.239998</v>
      </c>
      <c r="S413" s="49">
        <v>470.540009</v>
      </c>
    </row>
    <row r="414" spans="1:19">
      <c r="A414" s="55">
        <v>43063</v>
      </c>
      <c r="B414" s="51">
        <v>290.48</v>
      </c>
      <c r="C414" s="51">
        <v>991.14112</v>
      </c>
      <c r="D414" s="51">
        <v>212.15</v>
      </c>
      <c r="E414" s="51">
        <v>2059.54</v>
      </c>
      <c r="F414" s="51">
        <v>200.24</v>
      </c>
      <c r="G414" s="51">
        <v>63.86</v>
      </c>
      <c r="H414" s="52">
        <v>107.4169</v>
      </c>
      <c r="I414" s="51">
        <v>2380.29396</v>
      </c>
      <c r="J414" s="54">
        <v>103.28897000000001</v>
      </c>
      <c r="K414" s="53">
        <v>29.38</v>
      </c>
      <c r="L414" s="53">
        <v>57.45</v>
      </c>
      <c r="M414" s="51">
        <v>112.08</v>
      </c>
      <c r="N414" s="52">
        <v>1.1789000000000001</v>
      </c>
      <c r="O414" s="52">
        <v>1.3216000000000001</v>
      </c>
      <c r="P414" s="51">
        <v>1290.8399999999999</v>
      </c>
      <c r="Q414" s="49">
        <v>11246.209961</v>
      </c>
      <c r="R414" s="49">
        <v>100.699997</v>
      </c>
      <c r="S414" s="49">
        <v>462.80999800000001</v>
      </c>
    </row>
    <row r="415" spans="1:19">
      <c r="A415" s="55">
        <v>43070</v>
      </c>
      <c r="B415" s="51">
        <v>285.33</v>
      </c>
      <c r="C415" s="51">
        <v>992.05795999999998</v>
      </c>
      <c r="D415" s="51">
        <v>211.12</v>
      </c>
      <c r="E415" s="51">
        <v>2069.37</v>
      </c>
      <c r="F415" s="51">
        <v>201.11</v>
      </c>
      <c r="G415" s="51">
        <v>63.73</v>
      </c>
      <c r="H415" s="52">
        <v>107.51090000000001</v>
      </c>
      <c r="I415" s="51">
        <v>2353.5684999999999</v>
      </c>
      <c r="J415" s="54">
        <v>102.97215</v>
      </c>
      <c r="K415" s="53">
        <v>29.36</v>
      </c>
      <c r="L415" s="53">
        <v>57.27</v>
      </c>
      <c r="M415" s="51">
        <v>111.407</v>
      </c>
      <c r="N415" s="52">
        <v>1.1931</v>
      </c>
      <c r="O415" s="52">
        <v>1.3334999999999999</v>
      </c>
      <c r="P415" s="51">
        <v>1277.32</v>
      </c>
      <c r="Q415" s="49">
        <v>15059.599609000001</v>
      </c>
      <c r="R415" s="49">
        <v>147.83999600000001</v>
      </c>
      <c r="S415" s="49">
        <v>436.48998999999998</v>
      </c>
    </row>
    <row r="416" spans="1:19">
      <c r="A416" s="55">
        <v>43077</v>
      </c>
      <c r="B416" s="51">
        <v>283.75</v>
      </c>
      <c r="C416" s="51">
        <v>980.09032000000002</v>
      </c>
      <c r="D416" s="51">
        <v>210.29</v>
      </c>
      <c r="E416" s="51">
        <v>2073.46</v>
      </c>
      <c r="F416" s="51">
        <v>201.07</v>
      </c>
      <c r="G416" s="51">
        <v>63.4</v>
      </c>
      <c r="H416" s="52">
        <v>107.45359999999999</v>
      </c>
      <c r="I416" s="51">
        <v>2349.01476</v>
      </c>
      <c r="J416" s="54">
        <v>102.75518</v>
      </c>
      <c r="K416" s="53">
        <v>29.39</v>
      </c>
      <c r="L416" s="53">
        <v>56.9</v>
      </c>
      <c r="M416" s="51">
        <v>112.39</v>
      </c>
      <c r="N416" s="52">
        <v>1.1879999999999999</v>
      </c>
      <c r="O416" s="52">
        <v>1.3478000000000001</v>
      </c>
      <c r="P416" s="51">
        <v>1250.77</v>
      </c>
      <c r="Q416" s="49">
        <v>19065.710938</v>
      </c>
      <c r="R416" s="49">
        <v>319.57000699999998</v>
      </c>
      <c r="S416" s="49">
        <v>717.71002199999998</v>
      </c>
    </row>
    <row r="417" spans="1:19">
      <c r="A417" s="55">
        <v>43084</v>
      </c>
      <c r="B417" s="51">
        <v>286.83999999999997</v>
      </c>
      <c r="C417" s="51">
        <v>978.69890999999996</v>
      </c>
      <c r="D417" s="51">
        <v>212.18</v>
      </c>
      <c r="E417" s="51">
        <v>2085.54</v>
      </c>
      <c r="F417" s="51">
        <v>202.05</v>
      </c>
      <c r="G417" s="51">
        <v>63.23</v>
      </c>
      <c r="H417" s="52">
        <v>107.55459999999999</v>
      </c>
      <c r="I417" s="51">
        <v>2361.1267800000001</v>
      </c>
      <c r="J417" s="54">
        <v>103.21984999999999</v>
      </c>
      <c r="K417" s="53">
        <v>29.51</v>
      </c>
      <c r="L417" s="53">
        <v>57.18</v>
      </c>
      <c r="M417" s="51">
        <v>113.47</v>
      </c>
      <c r="N417" s="52">
        <v>1.1767000000000001</v>
      </c>
      <c r="O417" s="52">
        <v>1.339</v>
      </c>
      <c r="P417" s="51">
        <v>1261.79</v>
      </c>
      <c r="Q417" s="49">
        <v>13789.950194999999</v>
      </c>
      <c r="R417" s="49">
        <v>272.23998999999998</v>
      </c>
      <c r="S417" s="49">
        <v>675.90997300000004</v>
      </c>
    </row>
    <row r="418" spans="1:19">
      <c r="A418" s="55">
        <v>43091</v>
      </c>
      <c r="B418" s="51">
        <v>292.49</v>
      </c>
      <c r="C418" s="51">
        <v>996.27829999999994</v>
      </c>
      <c r="D418" s="51">
        <v>209.66</v>
      </c>
      <c r="E418" s="51">
        <v>2099.59</v>
      </c>
      <c r="F418" s="51">
        <v>203.8</v>
      </c>
      <c r="G418" s="51">
        <v>65.25</v>
      </c>
      <c r="H418" s="52">
        <v>107.0035</v>
      </c>
      <c r="I418" s="51">
        <v>2348.02817</v>
      </c>
      <c r="J418" s="54">
        <v>103.46557</v>
      </c>
      <c r="K418" s="53">
        <v>29.43</v>
      </c>
      <c r="L418" s="53">
        <v>56.7</v>
      </c>
      <c r="M418" s="51">
        <v>112.62</v>
      </c>
      <c r="N418" s="52">
        <v>1.1753</v>
      </c>
      <c r="O418" s="52">
        <v>1.3325</v>
      </c>
      <c r="P418" s="51">
        <v>1273.81</v>
      </c>
      <c r="Q418" s="49">
        <v>13850.400390999999</v>
      </c>
      <c r="R418" s="49">
        <v>226.520004</v>
      </c>
      <c r="S418" s="49">
        <v>741.13000499999998</v>
      </c>
    </row>
    <row r="419" spans="1:19">
      <c r="A419" s="55">
        <v>43098</v>
      </c>
      <c r="B419" s="51">
        <v>297.57</v>
      </c>
      <c r="C419" s="51">
        <v>1007.73078</v>
      </c>
      <c r="D419" s="51">
        <v>212.19</v>
      </c>
      <c r="E419" s="51">
        <v>2103.4499999999998</v>
      </c>
      <c r="F419" s="51">
        <v>204.31</v>
      </c>
      <c r="G419" s="51">
        <v>66.87</v>
      </c>
      <c r="H419" s="52">
        <v>107.04470000000001</v>
      </c>
      <c r="I419" s="51">
        <v>2395.8085900000001</v>
      </c>
      <c r="J419" s="54">
        <v>104.23090999999999</v>
      </c>
      <c r="K419" s="53">
        <v>29.54</v>
      </c>
      <c r="L419" s="53">
        <v>57.52</v>
      </c>
      <c r="M419" s="51">
        <v>113.3</v>
      </c>
      <c r="N419" s="52">
        <v>1.1849000000000001</v>
      </c>
      <c r="O419" s="52">
        <v>1.3355999999999999</v>
      </c>
      <c r="P419" s="51">
        <v>1302.8599999999999</v>
      </c>
      <c r="Q419" s="49">
        <v>16228.160099999999</v>
      </c>
      <c r="R419" s="49">
        <v>271.57000699999998</v>
      </c>
      <c r="S419" s="49">
        <v>1117.75</v>
      </c>
    </row>
  </sheetData>
  <pageMargins left="0" right="0" top="0" bottom="0" header="0" footer="0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E1:N20"/>
  <sheetViews>
    <sheetView tabSelected="1" zoomScale="90" zoomScaleNormal="90" workbookViewId="0">
      <selection activeCell="G8" sqref="G8"/>
    </sheetView>
  </sheetViews>
  <sheetFormatPr baseColWidth="10" defaultColWidth="8.83203125" defaultRowHeight="15"/>
  <cols>
    <col min="6" max="13" width="44.83203125" customWidth="1"/>
  </cols>
  <sheetData>
    <row r="1" spans="5:14">
      <c r="E1" s="43"/>
      <c r="F1" s="43"/>
      <c r="G1" s="43"/>
      <c r="H1" s="43"/>
      <c r="I1" s="43"/>
      <c r="N1" s="43"/>
    </row>
    <row r="2" spans="5:14" ht="19">
      <c r="E2" s="43"/>
      <c r="F2" s="33" t="s">
        <v>0</v>
      </c>
      <c r="G2" s="33" t="s">
        <v>1</v>
      </c>
      <c r="H2" s="33" t="s">
        <v>2</v>
      </c>
      <c r="I2" s="43"/>
      <c r="N2" s="43"/>
    </row>
    <row r="3" spans="5:14" ht="95">
      <c r="E3" s="43"/>
      <c r="F3" s="34" t="s">
        <v>95</v>
      </c>
      <c r="G3" s="34" t="s">
        <v>96</v>
      </c>
      <c r="H3" s="34" t="s">
        <v>97</v>
      </c>
      <c r="I3" s="43"/>
      <c r="N3" s="43"/>
    </row>
    <row r="4" spans="5:14">
      <c r="E4" s="43"/>
      <c r="F4" s="43"/>
      <c r="G4" s="43"/>
      <c r="H4" s="43"/>
      <c r="I4" s="43"/>
    </row>
    <row r="5" spans="5:14" ht="19">
      <c r="E5" s="43"/>
      <c r="F5" s="33" t="s">
        <v>3</v>
      </c>
      <c r="G5" s="33" t="s">
        <v>4</v>
      </c>
      <c r="H5" s="33" t="s">
        <v>5</v>
      </c>
      <c r="I5" s="43"/>
    </row>
    <row r="6" spans="5:14" ht="95">
      <c r="E6" s="43"/>
      <c r="F6" s="34" t="s">
        <v>98</v>
      </c>
      <c r="G6" s="34" t="s">
        <v>99</v>
      </c>
      <c r="H6" s="34" t="s">
        <v>100</v>
      </c>
      <c r="I6" s="43"/>
    </row>
    <row r="7" spans="5:14">
      <c r="E7" s="43"/>
      <c r="F7" s="43"/>
      <c r="G7" s="43"/>
      <c r="H7" s="43"/>
      <c r="I7" s="43"/>
    </row>
    <row r="8" spans="5:14" ht="19">
      <c r="E8" s="43"/>
      <c r="F8" s="33" t="s">
        <v>6</v>
      </c>
      <c r="G8" s="33" t="s">
        <v>7</v>
      </c>
      <c r="H8" s="33" t="s">
        <v>8</v>
      </c>
      <c r="I8" s="43"/>
    </row>
    <row r="9" spans="5:14" ht="95">
      <c r="E9" s="43"/>
      <c r="F9" s="34" t="s">
        <v>101</v>
      </c>
      <c r="G9" s="34" t="s">
        <v>102</v>
      </c>
      <c r="H9" s="34" t="s">
        <v>103</v>
      </c>
      <c r="I9" s="43"/>
    </row>
    <row r="10" spans="5:14">
      <c r="E10" s="43"/>
      <c r="I10" s="43"/>
    </row>
    <row r="11" spans="5:14" ht="19">
      <c r="E11" s="43"/>
      <c r="F11" s="33" t="s">
        <v>9</v>
      </c>
      <c r="G11" s="33" t="s">
        <v>10</v>
      </c>
      <c r="H11" s="33" t="s">
        <v>11</v>
      </c>
      <c r="I11" s="43"/>
    </row>
    <row r="12" spans="5:14" ht="95">
      <c r="E12" s="43"/>
      <c r="F12" s="34" t="s">
        <v>104</v>
      </c>
      <c r="G12" s="34" t="s">
        <v>105</v>
      </c>
      <c r="H12" s="34" t="s">
        <v>106</v>
      </c>
      <c r="I12" s="43"/>
    </row>
    <row r="13" spans="5:14">
      <c r="E13" s="43"/>
      <c r="F13" s="43"/>
      <c r="G13" s="43"/>
      <c r="H13" s="43"/>
      <c r="I13" s="43"/>
    </row>
    <row r="14" spans="5:14" ht="19">
      <c r="E14" s="43"/>
      <c r="F14" s="33" t="s">
        <v>12</v>
      </c>
      <c r="G14" s="33" t="s">
        <v>13</v>
      </c>
      <c r="H14" s="33" t="s">
        <v>14</v>
      </c>
      <c r="I14" s="43"/>
    </row>
    <row r="15" spans="5:14" ht="95">
      <c r="E15" s="43"/>
      <c r="F15" s="34" t="s">
        <v>107</v>
      </c>
      <c r="G15" s="34" t="s">
        <v>108</v>
      </c>
      <c r="H15" s="34" t="s">
        <v>109</v>
      </c>
      <c r="I15" s="43"/>
    </row>
    <row r="16" spans="5:14">
      <c r="E16" s="43"/>
      <c r="F16" s="43"/>
      <c r="G16" s="43"/>
      <c r="H16" s="43"/>
      <c r="I16" s="43"/>
    </row>
    <row r="17" spans="5:9" ht="19">
      <c r="E17" s="43"/>
      <c r="F17" s="33" t="s">
        <v>15</v>
      </c>
      <c r="G17" s="33" t="s">
        <v>16</v>
      </c>
      <c r="H17" s="33" t="s">
        <v>17</v>
      </c>
      <c r="I17" s="43"/>
    </row>
    <row r="18" spans="5:9" ht="95">
      <c r="E18" s="43"/>
      <c r="F18" s="34" t="s">
        <v>110</v>
      </c>
      <c r="G18" s="34" t="s">
        <v>111</v>
      </c>
      <c r="H18" s="34" t="s">
        <v>112</v>
      </c>
      <c r="I18" s="43"/>
    </row>
    <row r="19" spans="5:9">
      <c r="E19" s="43"/>
      <c r="F19" s="43"/>
      <c r="G19" s="43"/>
      <c r="H19" s="43"/>
      <c r="I19" s="43"/>
    </row>
    <row r="20" spans="5:9">
      <c r="E20" s="43"/>
      <c r="F20" s="43"/>
      <c r="G20" s="43"/>
      <c r="H20" s="43"/>
      <c r="I20" s="4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C84F-2EC6-FD46-BEA3-FB71715D1923}">
  <dimension ref="A1:L20"/>
  <sheetViews>
    <sheetView workbookViewId="0">
      <selection sqref="A1:L20"/>
    </sheetView>
  </sheetViews>
  <sheetFormatPr baseColWidth="10" defaultRowHeight="16"/>
  <cols>
    <col min="1" max="5" width="10.83203125" style="81"/>
    <col min="6" max="6" width="16.6640625" style="81" bestFit="1" customWidth="1"/>
    <col min="7" max="11" width="10.83203125" style="81"/>
    <col min="12" max="12" width="34.1640625" style="81" bestFit="1" customWidth="1"/>
    <col min="13" max="16384" width="10.83203125" style="81"/>
  </cols>
  <sheetData>
    <row r="1" spans="1:12">
      <c r="A1" s="80" t="s">
        <v>113</v>
      </c>
      <c r="B1" s="80"/>
      <c r="C1" s="80" t="s">
        <v>169</v>
      </c>
      <c r="D1" s="80" t="s">
        <v>170</v>
      </c>
      <c r="E1" s="80"/>
      <c r="F1" s="80" t="s">
        <v>171</v>
      </c>
      <c r="G1" s="80"/>
      <c r="H1" s="80" t="s">
        <v>172</v>
      </c>
      <c r="I1" s="80" t="s">
        <v>170</v>
      </c>
      <c r="K1" s="81" t="s">
        <v>173</v>
      </c>
      <c r="L1" s="80" t="s">
        <v>174</v>
      </c>
    </row>
    <row r="2" spans="1:12">
      <c r="A2" s="81" t="s">
        <v>175</v>
      </c>
      <c r="C2" s="81">
        <v>754.01</v>
      </c>
      <c r="D2" s="81">
        <v>9268</v>
      </c>
      <c r="F2" s="81">
        <f>D2/D20</f>
        <v>0.88742325531515576</v>
      </c>
      <c r="H2" s="81">
        <v>320.19</v>
      </c>
      <c r="I2" s="81">
        <v>4249</v>
      </c>
      <c r="K2" s="81">
        <f>(H2-C2)/C2</f>
        <v>-0.57535045954297692</v>
      </c>
      <c r="L2" s="81">
        <f t="shared" ref="L2:L11" si="0">F2*K2</f>
        <v>-0.51057937775469941</v>
      </c>
    </row>
    <row r="3" spans="1:12">
      <c r="A3" s="81" t="s">
        <v>176</v>
      </c>
      <c r="C3" s="81">
        <v>24.35</v>
      </c>
      <c r="D3" s="81">
        <v>598</v>
      </c>
      <c r="F3" s="81">
        <f>D3/D20</f>
        <v>5.7259290750805263E-2</v>
      </c>
      <c r="H3" s="81">
        <v>2.72</v>
      </c>
      <c r="I3" s="81">
        <v>95</v>
      </c>
      <c r="K3" s="81">
        <f t="shared" ref="K3:K11" si="1">(H3-C3)/C3</f>
        <v>-0.88829568788501034</v>
      </c>
      <c r="L3" s="81">
        <f t="shared" si="0"/>
        <v>-5.0863181065294374E-2</v>
      </c>
    </row>
    <row r="4" spans="1:12">
      <c r="A4" s="81" t="s">
        <v>177</v>
      </c>
      <c r="C4" s="81">
        <v>4.6100000000000003</v>
      </c>
      <c r="D4" s="81">
        <v>96</v>
      </c>
      <c r="F4" s="81">
        <f>D4/D20</f>
        <v>9.1921269432730848E-3</v>
      </c>
      <c r="H4" s="81">
        <v>0.59</v>
      </c>
      <c r="I4" s="81">
        <v>12.59</v>
      </c>
      <c r="K4" s="81">
        <f t="shared" si="1"/>
        <v>-0.87201735357917576</v>
      </c>
      <c r="L4" s="81">
        <f t="shared" si="0"/>
        <v>-8.0156942108368344E-3</v>
      </c>
    </row>
    <row r="5" spans="1:12">
      <c r="A5" s="81" t="s">
        <v>178</v>
      </c>
      <c r="C5" s="81">
        <v>5.0999999999999996</v>
      </c>
      <c r="D5" s="81">
        <v>39</v>
      </c>
      <c r="F5" s="81">
        <f>D5/D20</f>
        <v>3.7343015707046912E-3</v>
      </c>
      <c r="H5" s="81">
        <v>0.71550000000000002</v>
      </c>
      <c r="I5" s="81">
        <v>7.45</v>
      </c>
      <c r="K5" s="81">
        <f t="shared" si="1"/>
        <v>-0.8597058823529411</v>
      </c>
      <c r="L5" s="81">
        <f t="shared" si="0"/>
        <v>-3.2104010268146502E-3</v>
      </c>
    </row>
    <row r="6" spans="1:12">
      <c r="A6" s="81" t="s">
        <v>179</v>
      </c>
      <c r="C6" s="81">
        <v>2.7209000000000001E-2</v>
      </c>
      <c r="D6" s="81">
        <v>212.7</v>
      </c>
      <c r="F6" s="81">
        <f>D6/D20</f>
        <v>2.0366306258689428E-2</v>
      </c>
      <c r="H6" s="81">
        <v>2.3793000000000002E-2</v>
      </c>
      <c r="I6" s="81">
        <v>737</v>
      </c>
      <c r="K6" s="81">
        <f>(H6-C6)/C6</f>
        <v>-0.12554669410856698</v>
      </c>
      <c r="L6" s="81">
        <f t="shared" si="0"/>
        <v>-2.5569224219810748E-3</v>
      </c>
    </row>
    <row r="7" spans="1:12">
      <c r="A7" s="81" t="s">
        <v>180</v>
      </c>
      <c r="C7" s="81">
        <v>0.11</v>
      </c>
      <c r="D7" s="81">
        <v>27.85</v>
      </c>
      <c r="F7" s="81">
        <f>D7/D20</f>
        <v>2.6666743267724524E-3</v>
      </c>
      <c r="H7" s="81">
        <v>5.679E-3</v>
      </c>
      <c r="I7" s="81">
        <v>1.4</v>
      </c>
      <c r="K7" s="81">
        <f t="shared" si="1"/>
        <v>-0.94837272727272726</v>
      </c>
      <c r="L7" s="81">
        <f t="shared" si="0"/>
        <v>-2.5290012040293545E-3</v>
      </c>
    </row>
    <row r="8" spans="1:12">
      <c r="A8" s="81" t="s">
        <v>181</v>
      </c>
      <c r="C8" s="81">
        <v>19.7</v>
      </c>
      <c r="D8" s="81">
        <v>23.95</v>
      </c>
      <c r="F8" s="81">
        <f>D8/D20</f>
        <v>2.2932441697019832E-3</v>
      </c>
      <c r="H8" s="81">
        <v>7.0899999999999999E-3</v>
      </c>
      <c r="I8" s="81">
        <v>0.443</v>
      </c>
      <c r="K8" s="81">
        <f t="shared" si="1"/>
        <v>-0.99964010152284255</v>
      </c>
      <c r="L8" s="81">
        <f t="shared" si="0"/>
        <v>-2.2924188346175574E-3</v>
      </c>
    </row>
    <row r="9" spans="1:12">
      <c r="A9" s="81" t="s">
        <v>182</v>
      </c>
      <c r="C9" s="81">
        <v>1.08E-4</v>
      </c>
      <c r="D9" s="81">
        <v>10.57</v>
      </c>
      <c r="F9" s="81">
        <f>D9/D20</f>
        <v>1.0120914769832969E-3</v>
      </c>
      <c r="H9" s="81">
        <v>5.0000000000000004E-6</v>
      </c>
      <c r="I9" s="81">
        <v>0.41399999999999998</v>
      </c>
      <c r="K9" s="81">
        <f t="shared" si="1"/>
        <v>-0.95370370370370372</v>
      </c>
      <c r="L9" s="81">
        <f t="shared" si="0"/>
        <v>-9.6523539008592206E-4</v>
      </c>
    </row>
    <row r="10" spans="1:12">
      <c r="A10" s="81" t="s">
        <v>183</v>
      </c>
      <c r="C10" s="81">
        <v>179.29</v>
      </c>
      <c r="D10" s="81">
        <v>115.92</v>
      </c>
      <c r="F10" s="81">
        <f>D10/D20</f>
        <v>1.1099493284002251E-2</v>
      </c>
      <c r="H10" s="81">
        <v>3.08</v>
      </c>
      <c r="I10" s="81">
        <v>1.6040000000000001</v>
      </c>
      <c r="K10" s="81">
        <f t="shared" si="1"/>
        <v>-0.98282112778180597</v>
      </c>
      <c r="L10" s="81">
        <f t="shared" si="0"/>
        <v>-1.0908816507189674E-2</v>
      </c>
    </row>
    <row r="11" spans="1:12">
      <c r="A11" s="81" t="s">
        <v>184</v>
      </c>
      <c r="C11" s="81">
        <v>5.2104999999999999E-2</v>
      </c>
      <c r="D11" s="81">
        <v>51.73</v>
      </c>
      <c r="F11" s="81">
        <f>D11/D20</f>
        <v>4.9532159039116326E-3</v>
      </c>
      <c r="H11" s="81">
        <v>1.8031999999999999E-2</v>
      </c>
      <c r="I11" s="81">
        <v>16.71</v>
      </c>
      <c r="K11" s="81">
        <f t="shared" si="1"/>
        <v>-0.6539295653008349</v>
      </c>
      <c r="L11" s="81">
        <f t="shared" si="0"/>
        <v>-3.2390543228861157E-3</v>
      </c>
    </row>
    <row r="13" spans="1:12">
      <c r="A13" s="81" t="s">
        <v>185</v>
      </c>
      <c r="K13" s="82">
        <f>AVERAGE(K2:K11)</f>
        <v>-0.78593833030505866</v>
      </c>
    </row>
    <row r="14" spans="1:12">
      <c r="A14" s="81" t="s">
        <v>186</v>
      </c>
      <c r="K14" s="82">
        <f>SUM(L2:L11)</f>
        <v>-0.59516010273843489</v>
      </c>
    </row>
    <row r="20" spans="1:4">
      <c r="A20" s="81" t="s">
        <v>187</v>
      </c>
      <c r="D20" s="81">
        <f>SUM(D2:D11)</f>
        <v>10443.720000000001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D451-1CC9-2F45-A735-D170838761AF}">
  <dimension ref="A1:L20"/>
  <sheetViews>
    <sheetView workbookViewId="0">
      <selection sqref="A1:L20"/>
    </sheetView>
  </sheetViews>
  <sheetFormatPr baseColWidth="10" defaultRowHeight="16"/>
  <cols>
    <col min="1" max="1" width="14.1640625" style="81" bestFit="1" customWidth="1"/>
    <col min="2" max="11" width="10.83203125" style="81"/>
    <col min="12" max="12" width="34.1640625" style="81" bestFit="1" customWidth="1"/>
    <col min="13" max="16384" width="10.83203125" style="81"/>
  </cols>
  <sheetData>
    <row r="1" spans="1:12">
      <c r="A1" s="80" t="s">
        <v>113</v>
      </c>
      <c r="B1" s="80"/>
      <c r="C1" s="80" t="s">
        <v>172</v>
      </c>
      <c r="D1" s="80" t="s">
        <v>170</v>
      </c>
      <c r="E1" s="80"/>
      <c r="F1" s="80" t="s">
        <v>188</v>
      </c>
      <c r="G1" s="80"/>
      <c r="H1" s="80" t="s">
        <v>189</v>
      </c>
      <c r="I1" s="80" t="s">
        <v>170</v>
      </c>
      <c r="K1" s="81" t="s">
        <v>173</v>
      </c>
      <c r="L1" s="80" t="s">
        <v>174</v>
      </c>
    </row>
    <row r="2" spans="1:12">
      <c r="A2" s="81" t="s">
        <v>175</v>
      </c>
      <c r="C2" s="81">
        <v>316</v>
      </c>
      <c r="D2" s="81">
        <v>4315</v>
      </c>
      <c r="F2" s="81">
        <f>D2/D20</f>
        <v>0.79753217852891811</v>
      </c>
      <c r="H2" s="81">
        <v>416.5</v>
      </c>
      <c r="I2" s="81">
        <v>6251</v>
      </c>
      <c r="K2" s="81">
        <f t="shared" ref="K2:K11" si="0">(H2-C2)/C2</f>
        <v>0.31803797468354428</v>
      </c>
      <c r="L2" s="81">
        <f t="shared" ref="L2:L11" si="1">F2*K2</f>
        <v>0.25364551880429198</v>
      </c>
    </row>
    <row r="3" spans="1:12">
      <c r="A3" s="81" t="s">
        <v>179</v>
      </c>
      <c r="C3" s="81">
        <v>2.3793000000000002E-2</v>
      </c>
      <c r="D3" s="81">
        <v>737</v>
      </c>
      <c r="F3" s="81">
        <f>D3/D20</f>
        <v>0.13621812643703654</v>
      </c>
      <c r="H3" s="81">
        <v>6.1710000000000003E-3</v>
      </c>
      <c r="I3" s="81">
        <v>207</v>
      </c>
      <c r="K3" s="81">
        <f t="shared" si="0"/>
        <v>-0.74063800277392511</v>
      </c>
      <c r="L3" s="81">
        <f t="shared" si="1"/>
        <v>-0.10088832110593275</v>
      </c>
    </row>
    <row r="4" spans="1:12">
      <c r="A4" s="81" t="s">
        <v>176</v>
      </c>
      <c r="C4" s="81">
        <v>2.74</v>
      </c>
      <c r="D4" s="81">
        <v>96</v>
      </c>
      <c r="F4" s="81">
        <f>D4/D20</f>
        <v>1.7743473728569208E-2</v>
      </c>
      <c r="H4" s="81">
        <v>3.43</v>
      </c>
      <c r="I4" s="81">
        <v>150</v>
      </c>
      <c r="K4" s="81">
        <f t="shared" si="0"/>
        <v>0.25182481751824815</v>
      </c>
      <c r="L4" s="81">
        <f t="shared" si="1"/>
        <v>4.4682470338367709E-3</v>
      </c>
    </row>
    <row r="5" spans="1:12">
      <c r="A5" s="81" t="s">
        <v>190</v>
      </c>
      <c r="C5" s="81">
        <v>1.6369000000000002E-2</v>
      </c>
      <c r="D5" s="81">
        <v>40.880000000000003</v>
      </c>
      <c r="F5" s="81">
        <f>D5/D20</f>
        <v>7.5557625627490554E-3</v>
      </c>
      <c r="H5" s="81">
        <v>3.3500000000000001E-3</v>
      </c>
      <c r="I5" s="81">
        <v>8.4960000000000004</v>
      </c>
      <c r="K5" s="81">
        <f t="shared" si="0"/>
        <v>-0.79534485918504494</v>
      </c>
      <c r="L5" s="81">
        <f t="shared" si="1"/>
        <v>-6.0094369115052818E-3</v>
      </c>
    </row>
    <row r="6" spans="1:12">
      <c r="A6" s="81" t="s">
        <v>191</v>
      </c>
      <c r="C6" s="81">
        <v>1.83E-4</v>
      </c>
      <c r="D6" s="81">
        <v>17.75</v>
      </c>
      <c r="F6" s="82">
        <f>D6/D20</f>
        <v>3.2806943612719111E-3</v>
      </c>
      <c r="H6" s="81">
        <v>1.3999999999999999E-4</v>
      </c>
      <c r="I6" s="81">
        <v>14.382999999999999</v>
      </c>
      <c r="K6" s="81">
        <f t="shared" si="0"/>
        <v>-0.23497267759562848</v>
      </c>
      <c r="L6" s="81">
        <f t="shared" si="1"/>
        <v>-7.7087353844094107E-4</v>
      </c>
    </row>
    <row r="7" spans="1:12">
      <c r="A7" s="81" t="s">
        <v>184</v>
      </c>
      <c r="C7" s="81">
        <v>1.6161999999999999E-2</v>
      </c>
      <c r="D7" s="81">
        <v>16.16</v>
      </c>
      <c r="F7" s="81">
        <f>D7/D20</f>
        <v>2.9868180776424836E-3</v>
      </c>
      <c r="H7" s="81">
        <v>6.1669999999999997E-3</v>
      </c>
      <c r="I7" s="81">
        <v>6.1660000000000004</v>
      </c>
      <c r="K7" s="81">
        <f t="shared" si="0"/>
        <v>-0.61842593738398721</v>
      </c>
      <c r="L7" s="81">
        <f t="shared" si="1"/>
        <v>-1.8471257694614917E-3</v>
      </c>
    </row>
    <row r="8" spans="1:12">
      <c r="A8" s="81" t="s">
        <v>177</v>
      </c>
      <c r="C8" s="81">
        <v>0.57871899999999998</v>
      </c>
      <c r="D8" s="81">
        <v>12.71</v>
      </c>
      <c r="F8" s="81">
        <f>D8/D20</f>
        <v>2.3491619905220279E-3</v>
      </c>
      <c r="H8" s="81">
        <v>0.40804800000000002</v>
      </c>
      <c r="I8" s="81">
        <v>9.33</v>
      </c>
      <c r="K8" s="81">
        <f t="shared" si="0"/>
        <v>-0.29491169289413338</v>
      </c>
      <c r="L8" s="81">
        <f t="shared" si="1"/>
        <v>-6.9279533950740337E-4</v>
      </c>
    </row>
    <row r="9" spans="1:12">
      <c r="A9" s="81" t="s">
        <v>192</v>
      </c>
      <c r="C9" s="81">
        <v>4.965E-2</v>
      </c>
      <c r="D9" s="81">
        <v>22.47</v>
      </c>
      <c r="F9" s="81">
        <f>D9/D20</f>
        <v>4.1530818195932304E-3</v>
      </c>
      <c r="H9" s="81">
        <v>1.3993E-2</v>
      </c>
      <c r="I9" s="81">
        <v>6.33</v>
      </c>
      <c r="K9" s="81">
        <f t="shared" si="0"/>
        <v>-0.71816717019133935</v>
      </c>
      <c r="L9" s="81">
        <f t="shared" si="1"/>
        <v>-2.982607017950369E-3</v>
      </c>
    </row>
    <row r="10" spans="1:12">
      <c r="A10" s="81" t="s">
        <v>193</v>
      </c>
      <c r="C10" s="81">
        <v>10.74</v>
      </c>
      <c r="D10" s="81">
        <v>132</v>
      </c>
      <c r="F10" s="81">
        <f>D10/D20</f>
        <v>2.4397276376782663E-2</v>
      </c>
      <c r="H10" s="81">
        <v>3.8443999999999999E-2</v>
      </c>
      <c r="I10" s="81">
        <v>0.63200000000000001</v>
      </c>
      <c r="K10" s="81">
        <f t="shared" si="0"/>
        <v>-0.99642048417132212</v>
      </c>
      <c r="L10" s="81">
        <f t="shared" si="1"/>
        <v>-2.430994593981534E-2</v>
      </c>
    </row>
    <row r="11" spans="1:12">
      <c r="A11" s="81" t="s">
        <v>194</v>
      </c>
      <c r="C11" s="81">
        <v>5.7590000000000002E-3</v>
      </c>
      <c r="D11" s="81">
        <v>20.47</v>
      </c>
      <c r="F11" s="81">
        <f>D11/D20</f>
        <v>3.7834261169147052E-3</v>
      </c>
      <c r="H11" s="81">
        <v>1.691E-3</v>
      </c>
      <c r="I11" s="81">
        <v>8.1790000000000003</v>
      </c>
      <c r="K11" s="81">
        <f t="shared" si="0"/>
        <v>-0.70637263413787121</v>
      </c>
      <c r="L11" s="81">
        <f t="shared" si="1"/>
        <v>-2.6725086722710579E-3</v>
      </c>
    </row>
    <row r="13" spans="1:12">
      <c r="A13" s="81" t="s">
        <v>185</v>
      </c>
      <c r="K13" s="82">
        <f>AVERAGE(K2:K11)</f>
        <v>-0.45353906661314597</v>
      </c>
    </row>
    <row r="14" spans="1:12">
      <c r="A14" s="81" t="s">
        <v>186</v>
      </c>
      <c r="K14" s="82">
        <f>SUM(L2:L11)</f>
        <v>0.11794015154324411</v>
      </c>
    </row>
    <row r="20" spans="1:4">
      <c r="A20" s="81" t="s">
        <v>187</v>
      </c>
      <c r="D20" s="81">
        <f>SUM(D2:D11)</f>
        <v>5410.4400000000005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510C6-C402-A540-9C30-7EFD7374E441}">
  <dimension ref="A1:L21"/>
  <sheetViews>
    <sheetView workbookViewId="0">
      <selection sqref="A1:L21"/>
    </sheetView>
  </sheetViews>
  <sheetFormatPr baseColWidth="10" defaultRowHeight="16"/>
  <cols>
    <col min="1" max="5" width="10.83203125" style="81"/>
    <col min="6" max="6" width="16.6640625" style="81" bestFit="1" customWidth="1"/>
    <col min="7" max="11" width="10.83203125" style="81"/>
    <col min="12" max="12" width="34.1640625" style="81" bestFit="1" customWidth="1"/>
    <col min="13" max="16384" width="10.83203125" style="81"/>
  </cols>
  <sheetData>
    <row r="1" spans="1:12">
      <c r="A1" s="80" t="s">
        <v>113</v>
      </c>
      <c r="B1" s="80"/>
      <c r="C1" s="80" t="s">
        <v>189</v>
      </c>
      <c r="D1" s="80" t="s">
        <v>170</v>
      </c>
      <c r="E1" s="80"/>
      <c r="F1" s="80" t="s">
        <v>195</v>
      </c>
      <c r="G1" s="80"/>
      <c r="H1" s="80" t="s">
        <v>196</v>
      </c>
      <c r="I1" s="80" t="s">
        <v>170</v>
      </c>
      <c r="K1" s="81" t="s">
        <v>173</v>
      </c>
      <c r="L1" s="80" t="s">
        <v>174</v>
      </c>
    </row>
    <row r="2" spans="1:12">
      <c r="A2" s="81" t="s">
        <v>175</v>
      </c>
      <c r="C2" s="81">
        <v>416.5</v>
      </c>
      <c r="D2" s="81">
        <v>6251</v>
      </c>
      <c r="F2" s="81">
        <f>D2/D21</f>
        <v>0.9280561269817138</v>
      </c>
      <c r="H2" s="81">
        <v>878.81</v>
      </c>
      <c r="I2" s="81">
        <v>14115</v>
      </c>
      <c r="K2" s="81">
        <f t="shared" ref="K2:K11" si="0">(H2-C2)/C2</f>
        <v>1.1099879951980791</v>
      </c>
      <c r="L2" s="81">
        <f t="shared" ref="L2:L11" si="1">F2*K2</f>
        <v>1.0301311598197265</v>
      </c>
    </row>
    <row r="3" spans="1:12">
      <c r="A3" s="81" t="s">
        <v>179</v>
      </c>
      <c r="C3" s="81">
        <v>6.1710000000000003E-3</v>
      </c>
      <c r="D3" s="81">
        <v>207</v>
      </c>
      <c r="F3" s="81">
        <f>D3/D21</f>
        <v>3.0732301757353187E-2</v>
      </c>
      <c r="H3" s="81">
        <v>6.3810000000000004E-3</v>
      </c>
      <c r="I3" s="81">
        <v>229</v>
      </c>
      <c r="K3" s="81">
        <f t="shared" si="0"/>
        <v>3.4030140982012659E-2</v>
      </c>
      <c r="L3" s="81">
        <f t="shared" si="1"/>
        <v>1.0458245615044843E-3</v>
      </c>
    </row>
    <row r="4" spans="1:12">
      <c r="A4" s="81" t="s">
        <v>176</v>
      </c>
      <c r="C4" s="81">
        <v>3.43</v>
      </c>
      <c r="D4" s="81">
        <v>150</v>
      </c>
      <c r="F4" s="81">
        <f>D4/D21</f>
        <v>2.2269783882139991E-2</v>
      </c>
      <c r="H4" s="81">
        <v>4.3499999999999996</v>
      </c>
      <c r="I4" s="81">
        <v>213</v>
      </c>
      <c r="K4" s="81">
        <f t="shared" si="0"/>
        <v>0.26822157434402316</v>
      </c>
      <c r="L4" s="81">
        <f t="shared" si="1"/>
        <v>5.97323649316874E-3</v>
      </c>
    </row>
    <row r="5" spans="1:12">
      <c r="A5" s="81" t="s">
        <v>197</v>
      </c>
      <c r="C5" s="81">
        <v>0.93354199999999998</v>
      </c>
      <c r="D5" s="81">
        <v>64.491</v>
      </c>
      <c r="F5" s="81">
        <f>D5/D21</f>
        <v>9.574670882287268E-3</v>
      </c>
      <c r="H5" s="81">
        <v>7.29</v>
      </c>
      <c r="I5" s="81">
        <v>635</v>
      </c>
      <c r="K5" s="81">
        <f t="shared" si="0"/>
        <v>6.8089684234881771</v>
      </c>
      <c r="L5" s="81">
        <f t="shared" si="1"/>
        <v>6.5193631702785693E-2</v>
      </c>
    </row>
    <row r="6" spans="1:12">
      <c r="A6" s="81" t="s">
        <v>198</v>
      </c>
      <c r="C6" s="81">
        <v>2.69</v>
      </c>
      <c r="D6" s="81">
        <v>16.378</v>
      </c>
      <c r="F6" s="81">
        <f>D6/D21</f>
        <v>2.4315634694779252E-3</v>
      </c>
      <c r="H6" s="81">
        <v>9.91</v>
      </c>
      <c r="I6" s="81">
        <v>69</v>
      </c>
      <c r="K6" s="81">
        <f t="shared" si="0"/>
        <v>2.6840148698884763</v>
      </c>
      <c r="L6" s="81">
        <f t="shared" si="1"/>
        <v>6.5263525091563655E-3</v>
      </c>
    </row>
    <row r="7" spans="1:12">
      <c r="A7" s="81" t="s">
        <v>191</v>
      </c>
      <c r="C7" s="81">
        <v>1.3999999999999999E-4</v>
      </c>
      <c r="D7" s="81">
        <v>14.38</v>
      </c>
      <c r="F7" s="81">
        <f>D7/D21</f>
        <v>2.1349299481678206E-3</v>
      </c>
      <c r="H7" s="81">
        <v>2.23E-4</v>
      </c>
      <c r="I7" s="81">
        <v>24.454999999999998</v>
      </c>
      <c r="K7" s="81">
        <f t="shared" si="0"/>
        <v>0.59285714285714297</v>
      </c>
      <c r="L7" s="81">
        <f t="shared" si="1"/>
        <v>1.2657084692709224E-3</v>
      </c>
    </row>
    <row r="8" spans="1:12">
      <c r="A8" s="81" t="s">
        <v>177</v>
      </c>
      <c r="C8" s="81">
        <v>0.40804800000000002</v>
      </c>
      <c r="D8" s="81">
        <v>9.33</v>
      </c>
      <c r="F8" s="81">
        <f>D8/D21</f>
        <v>1.3851805574691073E-3</v>
      </c>
      <c r="H8" s="81">
        <v>0.23368700000000001</v>
      </c>
      <c r="I8" s="81">
        <v>5.5469999999999997</v>
      </c>
      <c r="K8" s="81">
        <f t="shared" si="0"/>
        <v>-0.42730512096616086</v>
      </c>
      <c r="L8" s="81">
        <f t="shared" si="1"/>
        <v>-5.9189474566931106E-4</v>
      </c>
    </row>
    <row r="9" spans="1:12">
      <c r="A9" s="81" t="s">
        <v>190</v>
      </c>
      <c r="C9" s="81">
        <v>3.3500000000000001E-3</v>
      </c>
      <c r="D9" s="81">
        <v>8.4960000000000004</v>
      </c>
      <c r="F9" s="81">
        <f>D9/D21</f>
        <v>1.2613605590844092E-3</v>
      </c>
      <c r="H9" s="81">
        <v>4.2240000000000003E-3</v>
      </c>
      <c r="I9" s="81">
        <v>10.89</v>
      </c>
      <c r="K9" s="81">
        <f t="shared" si="0"/>
        <v>0.26089552238805974</v>
      </c>
      <c r="L9" s="81">
        <f t="shared" si="1"/>
        <v>3.2908332198202202E-4</v>
      </c>
    </row>
    <row r="10" spans="1:12">
      <c r="A10" s="81" t="s">
        <v>192</v>
      </c>
      <c r="C10" s="81">
        <v>1.3993E-2</v>
      </c>
      <c r="D10" s="81">
        <v>6.33</v>
      </c>
      <c r="F10" s="81">
        <f>D10/D21</f>
        <v>9.3978487982630755E-4</v>
      </c>
      <c r="H10" s="81">
        <v>0.10421</v>
      </c>
      <c r="I10" s="81">
        <v>47</v>
      </c>
      <c r="K10" s="81">
        <f t="shared" si="0"/>
        <v>6.4472950761094827</v>
      </c>
      <c r="L10" s="81">
        <f t="shared" si="1"/>
        <v>6.0590704283062947E-3</v>
      </c>
    </row>
    <row r="11" spans="1:12">
      <c r="A11" s="81" t="s">
        <v>194</v>
      </c>
      <c r="C11" s="81">
        <v>1.691E-3</v>
      </c>
      <c r="D11" s="81">
        <v>8.1790000000000003</v>
      </c>
      <c r="F11" s="81">
        <f>D11/D21</f>
        <v>1.2142970824801532E-3</v>
      </c>
      <c r="H11" s="81">
        <v>2.6359999999999999E-3</v>
      </c>
      <c r="I11" s="81">
        <v>18.239999999999998</v>
      </c>
      <c r="K11" s="81">
        <f t="shared" si="0"/>
        <v>0.55884092253104667</v>
      </c>
      <c r="L11" s="81">
        <f t="shared" si="1"/>
        <v>6.7859890179996726E-4</v>
      </c>
    </row>
    <row r="14" spans="1:12">
      <c r="A14" s="82" t="s">
        <v>185</v>
      </c>
      <c r="B14" s="82"/>
      <c r="C14" s="82"/>
      <c r="D14" s="82"/>
      <c r="E14" s="82"/>
      <c r="F14" s="82"/>
      <c r="G14" s="82"/>
      <c r="H14" s="82"/>
      <c r="I14" s="82"/>
      <c r="J14" s="82"/>
      <c r="K14" s="82">
        <f>AVERAGE(K2:K11)</f>
        <v>1.8337806546820343</v>
      </c>
    </row>
    <row r="15" spans="1:12">
      <c r="A15" s="82" t="s">
        <v>186</v>
      </c>
      <c r="B15" s="82"/>
      <c r="C15" s="82"/>
      <c r="D15" s="82"/>
      <c r="E15" s="82"/>
      <c r="F15" s="82"/>
      <c r="G15" s="82"/>
      <c r="H15" s="82"/>
      <c r="I15" s="82"/>
      <c r="J15" s="82"/>
      <c r="K15" s="82">
        <f>SUM(L2:L11)</f>
        <v>1.1166107714620317</v>
      </c>
    </row>
    <row r="21" spans="1:4">
      <c r="A21" s="81" t="s">
        <v>187</v>
      </c>
      <c r="D21" s="81">
        <f>SUM(D2:D11)</f>
        <v>6735.5839999999998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129-D9E5-C943-A40C-D523DD4B5999}">
  <dimension ref="A1:L21"/>
  <sheetViews>
    <sheetView workbookViewId="0">
      <selection sqref="A1:L21"/>
    </sheetView>
  </sheetViews>
  <sheetFormatPr baseColWidth="10" defaultRowHeight="16"/>
  <cols>
    <col min="1" max="5" width="10.83203125" style="81"/>
    <col min="6" max="6" width="16.6640625" style="81" bestFit="1" customWidth="1"/>
    <col min="7" max="11" width="10.83203125" style="81"/>
    <col min="12" max="12" width="34.83203125" style="81" bestFit="1" customWidth="1"/>
    <col min="13" max="16384" width="10.83203125" style="81"/>
  </cols>
  <sheetData>
    <row r="1" spans="1:12">
      <c r="A1" s="80" t="s">
        <v>113</v>
      </c>
      <c r="B1" s="80"/>
      <c r="C1" s="80" t="s">
        <v>196</v>
      </c>
      <c r="D1" s="80" t="s">
        <v>170</v>
      </c>
      <c r="E1" s="80"/>
      <c r="F1" s="80" t="s">
        <v>199</v>
      </c>
      <c r="G1" s="80"/>
      <c r="H1" s="80" t="s">
        <v>200</v>
      </c>
      <c r="I1" s="80" t="s">
        <v>170</v>
      </c>
      <c r="K1" s="81" t="s">
        <v>173</v>
      </c>
      <c r="L1" s="80" t="s">
        <v>174</v>
      </c>
    </row>
    <row r="2" spans="1:12">
      <c r="A2" s="81" t="s">
        <v>175</v>
      </c>
      <c r="C2" s="81">
        <v>878.81</v>
      </c>
      <c r="D2" s="81">
        <v>14115</v>
      </c>
      <c r="F2" s="81">
        <f>D2/D21</f>
        <v>0.90484939658436814</v>
      </c>
      <c r="H2" s="81">
        <v>13170</v>
      </c>
      <c r="I2" s="81">
        <v>220903</v>
      </c>
      <c r="K2" s="81">
        <f t="shared" ref="K2:K11" si="0">(H2-C2)/C2</f>
        <v>13.986174485952596</v>
      </c>
      <c r="L2" s="81">
        <f t="shared" ref="L2:L11" si="1">F2*K2</f>
        <v>12.655381544137891</v>
      </c>
    </row>
    <row r="3" spans="1:12">
      <c r="A3" s="81" t="s">
        <v>197</v>
      </c>
      <c r="C3" s="81">
        <v>7.29</v>
      </c>
      <c r="D3" s="81">
        <v>635</v>
      </c>
      <c r="F3" s="81">
        <f>D3/D21</f>
        <v>4.070700438052241E-2</v>
      </c>
      <c r="H3" s="81">
        <v>721.66</v>
      </c>
      <c r="I3" s="81">
        <v>69797</v>
      </c>
      <c r="K3" s="81">
        <f t="shared" si="0"/>
        <v>97.993141289437588</v>
      </c>
      <c r="L3" s="81">
        <f t="shared" si="1"/>
        <v>3.9890072317302874</v>
      </c>
    </row>
    <row r="4" spans="1:12">
      <c r="A4" s="81" t="s">
        <v>179</v>
      </c>
      <c r="C4" s="81">
        <v>6.3810000000000004E-3</v>
      </c>
      <c r="D4" s="81">
        <v>229</v>
      </c>
      <c r="F4" s="81">
        <f>D4/D21</f>
        <v>1.468016378447186E-2</v>
      </c>
      <c r="H4" s="81">
        <v>2.12</v>
      </c>
      <c r="I4" s="81">
        <v>82199</v>
      </c>
      <c r="K4" s="81">
        <f t="shared" si="0"/>
        <v>331.23632659457763</v>
      </c>
      <c r="L4" s="81">
        <f t="shared" si="1"/>
        <v>4.8626035257752118</v>
      </c>
    </row>
    <row r="5" spans="1:12">
      <c r="A5" s="81" t="s">
        <v>176</v>
      </c>
      <c r="C5" s="81">
        <v>4.3499999999999996</v>
      </c>
      <c r="D5" s="81">
        <v>213</v>
      </c>
      <c r="F5" s="81">
        <f>D5/D21</f>
        <v>1.3654475485120115E-2</v>
      </c>
      <c r="H5" s="81">
        <v>220</v>
      </c>
      <c r="I5" s="81">
        <v>12000</v>
      </c>
      <c r="K5" s="81">
        <f t="shared" si="0"/>
        <v>49.574712643678168</v>
      </c>
      <c r="L5" s="81">
        <f t="shared" si="1"/>
        <v>0.67691669847497782</v>
      </c>
    </row>
    <row r="6" spans="1:12">
      <c r="A6" s="81" t="s">
        <v>201</v>
      </c>
      <c r="C6" s="81">
        <v>9.6300000000000008</v>
      </c>
      <c r="D6" s="81">
        <v>131</v>
      </c>
      <c r="F6" s="81">
        <f>D6/D21</f>
        <v>8.3978229509424178E-3</v>
      </c>
      <c r="H6" s="81">
        <v>338</v>
      </c>
      <c r="I6" s="81">
        <v>5255</v>
      </c>
      <c r="K6" s="81">
        <f t="shared" si="0"/>
        <v>34.098650051921076</v>
      </c>
      <c r="L6" s="81">
        <f t="shared" si="1"/>
        <v>0.2863544260021767</v>
      </c>
    </row>
    <row r="7" spans="1:12">
      <c r="A7" s="81" t="s">
        <v>202</v>
      </c>
      <c r="C7" s="81">
        <v>1.1000000000000001</v>
      </c>
      <c r="D7" s="81">
        <v>96</v>
      </c>
      <c r="F7" s="81">
        <f>D7/D21</f>
        <v>6.1541297961104739E-3</v>
      </c>
      <c r="H7" s="81">
        <v>27.14</v>
      </c>
      <c r="I7" s="81">
        <v>2680</v>
      </c>
      <c r="K7" s="81">
        <f t="shared" si="0"/>
        <v>23.672727272727268</v>
      </c>
      <c r="L7" s="81">
        <f t="shared" si="1"/>
        <v>0.14568503626428791</v>
      </c>
    </row>
    <row r="8" spans="1:12">
      <c r="A8" s="81" t="s">
        <v>198</v>
      </c>
      <c r="C8" s="81">
        <v>9.91</v>
      </c>
      <c r="D8" s="81">
        <v>69</v>
      </c>
      <c r="F8" s="81">
        <f>D8/D21</f>
        <v>4.4232807909544035E-3</v>
      </c>
      <c r="H8" s="81">
        <v>1008</v>
      </c>
      <c r="I8" s="81">
        <v>7850</v>
      </c>
      <c r="K8" s="81">
        <f t="shared" si="0"/>
        <v>100.715438950555</v>
      </c>
      <c r="L8" s="81">
        <f t="shared" si="1"/>
        <v>0.44549266646253083</v>
      </c>
    </row>
    <row r="9" spans="1:12">
      <c r="A9" s="81" t="s">
        <v>192</v>
      </c>
      <c r="C9" s="81">
        <v>0.10421</v>
      </c>
      <c r="D9" s="81">
        <v>47</v>
      </c>
      <c r="F9" s="81">
        <f>D9/D21</f>
        <v>3.0129593793457531E-3</v>
      </c>
      <c r="H9" s="81">
        <v>0.800732</v>
      </c>
      <c r="I9" s="81">
        <v>362</v>
      </c>
      <c r="K9" s="81">
        <f t="shared" si="0"/>
        <v>6.6838307264178098</v>
      </c>
      <c r="L9" s="81">
        <f t="shared" si="1"/>
        <v>2.0138110477119879E-2</v>
      </c>
    </row>
    <row r="10" spans="1:12">
      <c r="A10" s="81" t="s">
        <v>203</v>
      </c>
      <c r="C10" s="81">
        <v>2.89</v>
      </c>
      <c r="D10" s="81">
        <v>31.75</v>
      </c>
      <c r="F10" s="81">
        <f>D10/D21</f>
        <v>2.0353502190261206E-3</v>
      </c>
      <c r="H10" s="81">
        <v>65.03</v>
      </c>
      <c r="I10" s="81">
        <v>715</v>
      </c>
      <c r="K10" s="81">
        <f t="shared" si="0"/>
        <v>21.501730103806228</v>
      </c>
      <c r="L10" s="81">
        <f t="shared" si="1"/>
        <v>4.376355107622254E-2</v>
      </c>
    </row>
    <row r="11" spans="1:12">
      <c r="A11" s="81" t="s">
        <v>204</v>
      </c>
      <c r="C11" s="81">
        <v>3.6150000000000002E-3</v>
      </c>
      <c r="D11" s="81">
        <v>32.530999999999999</v>
      </c>
      <c r="F11" s="81">
        <f>D11/D21</f>
        <v>2.0854166291382273E-3</v>
      </c>
      <c r="H11" s="81">
        <v>0.93220000000000003</v>
      </c>
      <c r="I11" s="81">
        <v>8389</v>
      </c>
      <c r="K11" s="81">
        <f t="shared" si="0"/>
        <v>256.86998616874132</v>
      </c>
      <c r="L11" s="81">
        <f t="shared" si="1"/>
        <v>0.53568094068279959</v>
      </c>
    </row>
    <row r="14" spans="1:12">
      <c r="A14" s="81" t="s">
        <v>185</v>
      </c>
      <c r="K14" s="82">
        <f>AVERAGE(K2:K11)</f>
        <v>93.63327182878146</v>
      </c>
    </row>
    <row r="15" spans="1:12">
      <c r="A15" s="81" t="s">
        <v>186</v>
      </c>
      <c r="K15" s="82">
        <f>SUM(L2:L11)</f>
        <v>23.66102373108351</v>
      </c>
    </row>
    <row r="21" spans="1:9">
      <c r="A21" s="81" t="s">
        <v>187</v>
      </c>
      <c r="D21" s="81">
        <f>SUM(D2:D11)</f>
        <v>15599.281000000001</v>
      </c>
      <c r="I21" s="81">
        <f>SUM(I2:I11)</f>
        <v>410150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2C3B6-411E-AA49-8041-8F4E42B8BDC5}">
  <dimension ref="A1:B10"/>
  <sheetViews>
    <sheetView workbookViewId="0">
      <selection sqref="A1:B4"/>
    </sheetView>
  </sheetViews>
  <sheetFormatPr baseColWidth="10" defaultRowHeight="16"/>
  <cols>
    <col min="1" max="1" width="101.6640625" style="81" bestFit="1" customWidth="1"/>
    <col min="2" max="16384" width="10.83203125" style="81"/>
  </cols>
  <sheetData>
    <row r="1" spans="1:2">
      <c r="A1" s="81" t="s">
        <v>205</v>
      </c>
    </row>
    <row r="3" spans="1:2">
      <c r="A3" s="81" t="s">
        <v>206</v>
      </c>
      <c r="B3" s="82">
        <f>(1*(('[1]2014'!K13+1)*('[1]2015'!K13+1)*('[1]2016'!K14+1)*('[1]2017'!K14+1)))-1</f>
        <v>30.369537446825838</v>
      </c>
    </row>
    <row r="4" spans="1:2">
      <c r="A4" s="81" t="s">
        <v>207</v>
      </c>
      <c r="B4" s="82">
        <f>(1*(('[1]2014'!K14+1)*('[1]2015'!K14+1)*('[1]2016'!K15+1)*('[1]2017'!K15+1)))-1</f>
        <v>22.62402880045131</v>
      </c>
    </row>
    <row r="10" spans="1:2">
      <c r="B10" s="82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18"/>
  <sheetViews>
    <sheetView topLeftCell="A397" workbookViewId="0">
      <selection activeCell="F400" sqref="F400"/>
    </sheetView>
  </sheetViews>
  <sheetFormatPr baseColWidth="10" defaultColWidth="10.83203125" defaultRowHeight="16"/>
  <cols>
    <col min="1" max="1" width="13.6640625" style="48" customWidth="1"/>
    <col min="2" max="16384" width="10.83203125" style="47"/>
  </cols>
  <sheetData>
    <row r="1" spans="1:19">
      <c r="A1" s="48" t="str">
        <f>Prices!A1</f>
        <v>Exchange Date</v>
      </c>
      <c r="B1" s="47" t="str">
        <f>Prices!B1</f>
        <v>Thomson Reuters Global Emerging Markets Index</v>
      </c>
      <c r="C1" s="47" t="str">
        <f>Prices!C1</f>
        <v>HFRX Global Hedge Fund CAD Index</v>
      </c>
      <c r="D1" s="47" t="str">
        <f>Prices!D1</f>
        <v>MSCI International World Real Estate Price Index USD Realtime</v>
      </c>
      <c r="E1" s="47" t="str">
        <f>Prices!E1</f>
        <v>MSCI International World Price Index USD Realtime</v>
      </c>
      <c r="F1" s="47" t="str">
        <f>Prices!F1</f>
        <v>Thomson Reuters Global Developed Index</v>
      </c>
      <c r="G1" s="47" t="str">
        <f>Prices!G1</f>
        <v>ICE Brent Crude Electronic Energy Future Continuation 1</v>
      </c>
      <c r="H1" s="47" t="str">
        <f>Prices!H1</f>
        <v>S&amp;P Global Developed Sovereign Bond Index</v>
      </c>
      <c r="I1" s="47" t="str">
        <f>Prices!I1</f>
        <v>FTSE EPRA/NAREIT Global Index</v>
      </c>
      <c r="J1" s="47" t="str">
        <f>Prices!J1</f>
        <v>Thomson Reuters SGX Corporate Bonds 3+ Years Index</v>
      </c>
      <c r="K1" s="47" t="str">
        <f>Prices!K1</f>
        <v>PowerShares Emerging Markets Sovereign Debt ETF</v>
      </c>
      <c r="L1" s="47" t="str">
        <f>Prices!L1</f>
        <v>SPDR Citi Intl Govt Inflation-Protected Bond ETF</v>
      </c>
      <c r="M1" s="47" t="str">
        <f>Prices!M1</f>
        <v>US Dollar/Japanese Yen FX Spot Rate</v>
      </c>
      <c r="N1" s="47" t="str">
        <f>Prices!N1</f>
        <v>Euro/US Dollar FX Spot Rate</v>
      </c>
      <c r="O1" s="47" t="str">
        <f>Prices!O1</f>
        <v>UK Pound Sterling/US Dollar FX Spot Rate</v>
      </c>
      <c r="P1" s="47" t="str">
        <f>Prices!P1</f>
        <v>Gold/US Dollar FX Spot Rate</v>
      </c>
      <c r="Q1" s="47" t="str">
        <f>Prices!Q1</f>
        <v>BTC/USD rate</v>
      </c>
      <c r="R1" s="47" t="str">
        <f>Prices!R1</f>
        <v>LTC/USD rate</v>
      </c>
      <c r="S1" s="47" t="str">
        <f>Prices!S1</f>
        <v>ETH/USD rate</v>
      </c>
    </row>
    <row r="2" spans="1:19">
      <c r="A2" s="48">
        <f>Prices!A3</f>
        <v>40186</v>
      </c>
      <c r="B2" s="47">
        <f>LN(Prices!B3/Prices!B2)</f>
        <v>2.6024953396419484E-2</v>
      </c>
      <c r="C2" s="47">
        <f>LN(Prices!C3/Prices!C2)</f>
        <v>3.3406210678062973E-2</v>
      </c>
      <c r="D2" s="47">
        <f>LN(Prices!D3/Prices!D2)</f>
        <v>1.0329433159842511E-2</v>
      </c>
      <c r="E2" s="47">
        <f>LN(Prices!E3/Prices!E2)</f>
        <v>2.5175303800395388E-2</v>
      </c>
      <c r="F2" s="47">
        <f>LN(Prices!F3/Prices!F2)</f>
        <v>2.9874717176896264E-2</v>
      </c>
      <c r="G2" s="47">
        <f>LN(Prices!G3/Prices!G2)</f>
        <v>4.319566685309624E-2</v>
      </c>
      <c r="H2" s="47">
        <f>LN(Prices!H3/Prices!H2)</f>
        <v>-5.3859234497017406E-5</v>
      </c>
      <c r="I2" s="47">
        <f>LN(Prices!I3/Prices!I2)</f>
        <v>1.7824983144617678E-2</v>
      </c>
      <c r="J2" s="47">
        <f>LN(Prices!J3/Prices!J2)</f>
        <v>4.9591704456544957E-3</v>
      </c>
      <c r="K2" s="47">
        <f>LN(Prices!K3/Prices!K2)</f>
        <v>5.0791279340978972E-3</v>
      </c>
      <c r="L2" s="47">
        <f>LN(Prices!L3/Prices!L2)</f>
        <v>1.1038032667955784E-2</v>
      </c>
      <c r="M2" s="47">
        <f>LN(Prices!M3/Prices!M2)</f>
        <v>1.6251711967740088E-2</v>
      </c>
      <c r="N2" s="47">
        <f>LN(Prices!N3/Prices!N2)</f>
        <v>-3.6239498856861598E-3</v>
      </c>
      <c r="O2" s="47">
        <f>LN(Prices!O3/Prices!O2)</f>
        <v>1.0786649462353703E-2</v>
      </c>
      <c r="P2" s="47">
        <f>LN(Prices!P3/Prices!P2)</f>
        <v>1.5596756201300501E-3</v>
      </c>
      <c r="Q2" s="47" t="e">
        <f>LN(Prices!Q3/Prices!Q2)</f>
        <v>#DIV/0!</v>
      </c>
      <c r="R2" s="47" t="e">
        <f>LN(Prices!R3/Prices!R2)</f>
        <v>#DIV/0!</v>
      </c>
      <c r="S2" s="47" t="e">
        <f>LN(Prices!S3/Prices!S2)</f>
        <v>#DIV/0!</v>
      </c>
    </row>
    <row r="3" spans="1:19">
      <c r="A3" s="48">
        <f>Prices!A4</f>
        <v>40193</v>
      </c>
      <c r="B3" s="47">
        <f>LN(Prices!B4/Prices!B3)</f>
        <v>1.215536919653148E-3</v>
      </c>
      <c r="C3" s="47">
        <f>LN(Prices!C4/Prices!C3)</f>
        <v>1.713833149810623E-3</v>
      </c>
      <c r="D3" s="47">
        <f>LN(Prices!D4/Prices!D3)</f>
        <v>-9.2014862793423982E-3</v>
      </c>
      <c r="E3" s="47">
        <f>LN(Prices!E4/Prices!E3)</f>
        <v>-2.1721703501398444E-3</v>
      </c>
      <c r="F3" s="47">
        <f>LN(Prices!F4/Prices!F3)</f>
        <v>-3.1956566302414899E-3</v>
      </c>
      <c r="G3" s="47">
        <f>LN(Prices!G4/Prices!G3)</f>
        <v>-5.3773680863696688E-2</v>
      </c>
      <c r="H3" s="47">
        <f>LN(Prices!H4/Prices!H3)</f>
        <v>3.0897629331865647E-3</v>
      </c>
      <c r="I3" s="47">
        <f>LN(Prices!I4/Prices!I3)</f>
        <v>-1.1597813458303467E-2</v>
      </c>
      <c r="J3" s="47">
        <f>LN(Prices!J4/Prices!J3)</f>
        <v>9.8369971093821233E-3</v>
      </c>
      <c r="K3" s="47">
        <f>LN(Prices!K4/Prices!K3)</f>
        <v>-7.4320701961247491E-3</v>
      </c>
      <c r="L3" s="47">
        <f>LN(Prices!L4/Prices!L3)</f>
        <v>9.1646746495635933E-3</v>
      </c>
      <c r="M3" s="47">
        <f>LN(Prices!M4/Prices!M3)</f>
        <v>-5.4959996094061788E-3</v>
      </c>
      <c r="N3" s="47">
        <f>LN(Prices!N4/Prices!N3)</f>
        <v>7.4427359880515406E-3</v>
      </c>
      <c r="O3" s="47">
        <f>LN(Prices!O4/Prices!O3)</f>
        <v>-3.4789126222200648E-3</v>
      </c>
      <c r="P3" s="47">
        <f>LN(Prices!P4/Prices!P3)</f>
        <v>1.1062486470382563E-3</v>
      </c>
      <c r="Q3" s="47" t="e">
        <f>LN(Prices!Q4/Prices!Q3)</f>
        <v>#DIV/0!</v>
      </c>
      <c r="R3" s="47" t="e">
        <f>LN(Prices!R4/Prices!R3)</f>
        <v>#DIV/0!</v>
      </c>
      <c r="S3" s="47" t="e">
        <f>LN(Prices!S4/Prices!S3)</f>
        <v>#DIV/0!</v>
      </c>
    </row>
    <row r="4" spans="1:19">
      <c r="A4" s="48">
        <f>Prices!A5</f>
        <v>40200</v>
      </c>
      <c r="B4" s="47">
        <f>LN(Prices!B5/Prices!B4)</f>
        <v>-3.9764207036888238E-2</v>
      </c>
      <c r="C4" s="47">
        <f>LN(Prices!C5/Prices!C4)</f>
        <v>-3.5015143786169461E-2</v>
      </c>
      <c r="D4" s="47">
        <f>LN(Prices!D5/Prices!D4)</f>
        <v>-3.7442646572008874E-2</v>
      </c>
      <c r="E4" s="47">
        <f>LN(Prices!E5/Prices!E4)</f>
        <v>-3.9032048550215255E-2</v>
      </c>
      <c r="F4" s="47">
        <f>LN(Prices!F5/Prices!F4)</f>
        <v>-3.8583963052973222E-2</v>
      </c>
      <c r="G4" s="47">
        <f>LN(Prices!G5/Prices!G4)</f>
        <v>-5.7105015615045523E-2</v>
      </c>
      <c r="H4" s="47">
        <f>LN(Prices!H5/Prices!H4)</f>
        <v>6.4510244092057559E-4</v>
      </c>
      <c r="I4" s="47">
        <f>LN(Prices!I5/Prices!I4)</f>
        <v>-3.3388258046271026E-2</v>
      </c>
      <c r="J4" s="47">
        <f>LN(Prices!J5/Prices!J4)</f>
        <v>-6.7900303608429257E-3</v>
      </c>
      <c r="K4" s="47">
        <f>LN(Prices!K5/Prices!K4)</f>
        <v>1.1771631730148311E-3</v>
      </c>
      <c r="L4" s="47">
        <f>LN(Prices!L5/Prices!L4)</f>
        <v>-1.9308012795996227E-2</v>
      </c>
      <c r="M4" s="47">
        <f>LN(Prices!M5/Prices!M4)</f>
        <v>-1.9532510333893402E-2</v>
      </c>
      <c r="N4" s="47">
        <f>LN(Prices!N5/Prices!N4)</f>
        <v>-6.3960173550990512E-3</v>
      </c>
      <c r="O4" s="47">
        <f>LN(Prices!O5/Prices!O4)</f>
        <v>1.138555706142263E-2</v>
      </c>
      <c r="P4" s="47">
        <f>LN(Prices!P5/Prices!P4)</f>
        <v>-3.9769613517230157E-2</v>
      </c>
      <c r="Q4" s="47" t="e">
        <f>LN(Prices!Q5/Prices!Q4)</f>
        <v>#DIV/0!</v>
      </c>
      <c r="R4" s="47" t="e">
        <f>LN(Prices!R5/Prices!R4)</f>
        <v>#DIV/0!</v>
      </c>
      <c r="S4" s="47" t="e">
        <f>LN(Prices!S5/Prices!S4)</f>
        <v>#DIV/0!</v>
      </c>
    </row>
    <row r="5" spans="1:19">
      <c r="A5" s="48">
        <f>Prices!A6</f>
        <v>40207</v>
      </c>
      <c r="B5" s="47">
        <f>LN(Prices!B6/Prices!B5)</f>
        <v>-2.6353571392194915E-2</v>
      </c>
      <c r="C5" s="47">
        <f>LN(Prices!C6/Prices!C5)</f>
        <v>-1.7026326349242123E-2</v>
      </c>
      <c r="D5" s="47">
        <f>LN(Prices!D6/Prices!D5)</f>
        <v>-2.5764029763914634E-2</v>
      </c>
      <c r="E5" s="47">
        <f>LN(Prices!E6/Prices!E5)</f>
        <v>-2.67483989712093E-2</v>
      </c>
      <c r="F5" s="47">
        <f>LN(Prices!F6/Prices!F5)</f>
        <v>-2.8170876966696221E-2</v>
      </c>
      <c r="G5" s="47">
        <f>LN(Prices!G6/Prices!G5)</f>
        <v>-1.8990105634560064E-2</v>
      </c>
      <c r="H5" s="47">
        <f>LN(Prices!H6/Prices!H5)</f>
        <v>-3.1220791488562485E-5</v>
      </c>
      <c r="I5" s="47">
        <f>LN(Prices!I6/Prices!I5)</f>
        <v>-3.8908741609661797E-2</v>
      </c>
      <c r="J5" s="47">
        <f>LN(Prices!J6/Prices!J5)</f>
        <v>-2.1022474560431145E-3</v>
      </c>
      <c r="K5" s="47">
        <f>LN(Prices!K6/Prices!K5)</f>
        <v>-8.6648828857237136E-3</v>
      </c>
      <c r="L5" s="47">
        <f>LN(Prices!L6/Prices!L5)</f>
        <v>-1.9505765622596854E-2</v>
      </c>
      <c r="M5" s="47">
        <f>LN(Prices!M6/Prices!M5)</f>
        <v>-4.8602768822526825E-3</v>
      </c>
      <c r="N5" s="47">
        <f>LN(Prices!N6/Prices!N5)</f>
        <v>-1.2562891127846695E-2</v>
      </c>
      <c r="O5" s="47">
        <f>LN(Prices!O6/Prices!O5)</f>
        <v>-8.8373099321558905E-3</v>
      </c>
      <c r="P5" s="47">
        <f>LN(Prices!P6/Prices!P5)</f>
        <v>-5.08427970805352E-3</v>
      </c>
      <c r="Q5" s="47" t="e">
        <f>LN(Prices!Q6/Prices!Q5)</f>
        <v>#DIV/0!</v>
      </c>
      <c r="R5" s="47" t="e">
        <f>LN(Prices!R6/Prices!R5)</f>
        <v>#DIV/0!</v>
      </c>
      <c r="S5" s="47" t="e">
        <f>LN(Prices!S6/Prices!S5)</f>
        <v>#DIV/0!</v>
      </c>
    </row>
    <row r="6" spans="1:19">
      <c r="A6" s="48">
        <f>Prices!A7</f>
        <v>40214</v>
      </c>
      <c r="B6" s="47">
        <f>LN(Prices!B7/Prices!B6)</f>
        <v>-3.56701747624526E-2</v>
      </c>
      <c r="C6" s="47">
        <f>LN(Prices!C7/Prices!C6)</f>
        <v>-1.0356586828755335E-3</v>
      </c>
      <c r="D6" s="47">
        <f>LN(Prices!D7/Prices!D6)</f>
        <v>-1.2162366506530443E-2</v>
      </c>
      <c r="E6" s="47">
        <f>LN(Prices!E7/Prices!E6)</f>
        <v>-2.1725263272222843E-2</v>
      </c>
      <c r="F6" s="47">
        <f>LN(Prices!F7/Prices!F6)</f>
        <v>-2.1180822079447024E-2</v>
      </c>
      <c r="G6" s="47">
        <f>LN(Prices!G7/Prices!G6)</f>
        <v>-2.6516973738504968E-2</v>
      </c>
      <c r="H6" s="47">
        <f>LN(Prices!H7/Prices!H6)</f>
        <v>6.5348196033158772E-4</v>
      </c>
      <c r="I6" s="47">
        <f>LN(Prices!I7/Prices!I6)</f>
        <v>-1.9278326810741403E-2</v>
      </c>
      <c r="J6" s="47">
        <f>LN(Prices!J7/Prices!J6)</f>
        <v>-2.9198996607982522E-3</v>
      </c>
      <c r="K6" s="47">
        <f>LN(Prices!K7/Prices!K6)</f>
        <v>-1.2338505035033318E-2</v>
      </c>
      <c r="L6" s="47">
        <f>LN(Prices!L7/Prices!L6)</f>
        <v>-2.0079886228611805E-2</v>
      </c>
      <c r="M6" s="47">
        <f>LN(Prices!M7/Prices!M6)</f>
        <v>-5.7745857299900828E-3</v>
      </c>
      <c r="N6" s="47">
        <f>LN(Prices!N7/Prices!N6)</f>
        <v>-2.1199180807040686E-2</v>
      </c>
      <c r="O6" s="47">
        <f>LN(Prices!O7/Prices!O6)</f>
        <v>-1.0294896726862086E-2</v>
      </c>
      <c r="P6" s="47">
        <f>LN(Prices!P7/Prices!P6)</f>
        <v>-1.9174690759096061E-2</v>
      </c>
      <c r="Q6" s="47" t="e">
        <f>LN(Prices!Q7/Prices!Q6)</f>
        <v>#DIV/0!</v>
      </c>
      <c r="R6" s="47" t="e">
        <f>LN(Prices!R7/Prices!R6)</f>
        <v>#DIV/0!</v>
      </c>
      <c r="S6" s="47" t="e">
        <f>LN(Prices!S7/Prices!S6)</f>
        <v>#DIV/0!</v>
      </c>
    </row>
    <row r="7" spans="1:19">
      <c r="A7" s="48">
        <f>Prices!A8</f>
        <v>40221</v>
      </c>
      <c r="B7" s="47">
        <f>LN(Prices!B8/Prices!B7)</f>
        <v>2.5551111383172578E-2</v>
      </c>
      <c r="C7" s="47">
        <f>LN(Prices!C8/Prices!C7)</f>
        <v>1.7837734235530076E-2</v>
      </c>
      <c r="D7" s="47">
        <f>LN(Prices!D8/Prices!D7)</f>
        <v>6.2204829574632817E-3</v>
      </c>
      <c r="E7" s="47">
        <f>LN(Prices!E8/Prices!E7)</f>
        <v>1.0750058128454707E-2</v>
      </c>
      <c r="F7" s="47">
        <f>LN(Prices!F8/Prices!F7)</f>
        <v>1.2589703947130257E-2</v>
      </c>
      <c r="G7" s="47">
        <f>LN(Prices!G8/Prices!G7)</f>
        <v>4.646776015785372E-2</v>
      </c>
      <c r="H7" s="47">
        <f>LN(Prices!H8/Prices!H7)</f>
        <v>-1.2556485092917052E-3</v>
      </c>
      <c r="I7" s="47">
        <f>LN(Prices!I8/Prices!I7)</f>
        <v>1.4296887198940436E-2</v>
      </c>
      <c r="J7" s="47">
        <f>LN(Prices!J8/Prices!J7)</f>
        <v>4.3707611025021083E-3</v>
      </c>
      <c r="K7" s="47">
        <f>LN(Prices!K8/Prices!K7)</f>
        <v>7.1828323021247541E-3</v>
      </c>
      <c r="L7" s="47">
        <f>LN(Prices!L8/Prices!L7)</f>
        <v>4.3022319280391057E-3</v>
      </c>
      <c r="M7" s="47">
        <f>LN(Prices!M8/Prices!M7)</f>
        <v>-3.1232596498697164E-3</v>
      </c>
      <c r="N7" s="47">
        <f>LN(Prices!N8/Prices!N7)</f>
        <v>-1.445983413944215E-2</v>
      </c>
      <c r="O7" s="47">
        <f>LN(Prices!O8/Prices!O7)</f>
        <v>-2.2515617392335874E-2</v>
      </c>
      <c r="P7" s="47">
        <f>LN(Prices!P8/Prices!P7)</f>
        <v>2.2416484063965059E-2</v>
      </c>
      <c r="Q7" s="47" t="e">
        <f>LN(Prices!Q8/Prices!Q7)</f>
        <v>#DIV/0!</v>
      </c>
      <c r="R7" s="47" t="e">
        <f>LN(Prices!R8/Prices!R7)</f>
        <v>#DIV/0!</v>
      </c>
      <c r="S7" s="47" t="e">
        <f>LN(Prices!S8/Prices!S7)</f>
        <v>#DIV/0!</v>
      </c>
    </row>
    <row r="8" spans="1:19">
      <c r="A8" s="48">
        <f>Prices!A9</f>
        <v>40228</v>
      </c>
      <c r="B8" s="47">
        <f>LN(Prices!B9/Prices!B8)</f>
        <v>1.3848287116661369E-2</v>
      </c>
      <c r="C8" s="47">
        <f>LN(Prices!C9/Prices!C8)</f>
        <v>1.5297852993416078E-2</v>
      </c>
      <c r="D8" s="47">
        <f>LN(Prices!D9/Prices!D8)</f>
        <v>9.697531417071666E-3</v>
      </c>
      <c r="E8" s="47">
        <f>LN(Prices!E9/Prices!E8)</f>
        <v>2.4205270476703851E-2</v>
      </c>
      <c r="F8" s="47">
        <f>LN(Prices!F9/Prices!F8)</f>
        <v>2.3450232536066602E-2</v>
      </c>
      <c r="G8" s="47">
        <f>LN(Prices!G9/Prices!G8)</f>
        <v>7.0053123121810029E-2</v>
      </c>
      <c r="H8" s="47">
        <f>LN(Prices!H9/Prices!H8)</f>
        <v>-2.4710171595974891E-3</v>
      </c>
      <c r="I8" s="47">
        <f>LN(Prices!I9/Prices!I8)</f>
        <v>2.3243799057286352E-2</v>
      </c>
      <c r="J8" s="47">
        <f>LN(Prices!J9/Prices!J8)</f>
        <v>-1.3644727611218375E-3</v>
      </c>
      <c r="K8" s="47">
        <f>LN(Prices!K9/Prices!K8)</f>
        <v>5.9640368595149064E-5</v>
      </c>
      <c r="L8" s="47">
        <f>LN(Prices!L9/Prices!L8)</f>
        <v>6.6167254480473505E-3</v>
      </c>
      <c r="M8" s="47">
        <f>LN(Prices!M9/Prices!M8)</f>
        <v>6.6807953640982357E-3</v>
      </c>
      <c r="N8" s="47">
        <f>LN(Prices!N9/Prices!N8)</f>
        <v>-3.7396927176916034E-3</v>
      </c>
      <c r="O8" s="47">
        <f>LN(Prices!O9/Prices!O8)</f>
        <v>5.5649870167089844E-3</v>
      </c>
      <c r="P8" s="47">
        <f>LN(Prices!P9/Prices!P8)</f>
        <v>2.800463037753842E-2</v>
      </c>
      <c r="Q8" s="47" t="e">
        <f>LN(Prices!Q9/Prices!Q8)</f>
        <v>#DIV/0!</v>
      </c>
      <c r="R8" s="47" t="e">
        <f>LN(Prices!R9/Prices!R8)</f>
        <v>#DIV/0!</v>
      </c>
      <c r="S8" s="47" t="e">
        <f>LN(Prices!S9/Prices!S8)</f>
        <v>#DIV/0!</v>
      </c>
    </row>
    <row r="9" spans="1:19">
      <c r="A9" s="48">
        <f>Prices!A10</f>
        <v>40235</v>
      </c>
      <c r="B9" s="47">
        <f>LN(Prices!B10/Prices!B9)</f>
        <v>-1.3723070631748708E-3</v>
      </c>
      <c r="C9" s="47">
        <f>LN(Prices!C10/Prices!C9)</f>
        <v>-1.3610502932049217E-2</v>
      </c>
      <c r="D9" s="47">
        <f>LN(Prices!D10/Prices!D9)</f>
        <v>2.2242418640747202E-2</v>
      </c>
      <c r="E9" s="47">
        <f>LN(Prices!E10/Prices!E9)</f>
        <v>-9.7010325978269941E-4</v>
      </c>
      <c r="F9" s="47">
        <f>LN(Prices!F10/Prices!F9)</f>
        <v>-1.6026320329535983E-3</v>
      </c>
      <c r="G9" s="47">
        <f>LN(Prices!G10/Prices!G9)</f>
        <v>-7.7032092305646411E-3</v>
      </c>
      <c r="H9" s="47">
        <f>LN(Prices!H10/Prices!H9)</f>
        <v>4.5180748277748534E-3</v>
      </c>
      <c r="I9" s="47">
        <f>LN(Prices!I10/Prices!I9)</f>
        <v>1.403278312424313E-2</v>
      </c>
      <c r="J9" s="47">
        <f>LN(Prices!J10/Prices!J9)</f>
        <v>7.2159549491605281E-3</v>
      </c>
      <c r="K9" s="47">
        <f>LN(Prices!K10/Prices!K9)</f>
        <v>1.3760915250037227E-2</v>
      </c>
      <c r="L9" s="47">
        <f>LN(Prices!L10/Prices!L9)</f>
        <v>-3.3185871164320984E-3</v>
      </c>
      <c r="M9" s="47">
        <f>LN(Prices!M10/Prices!M9)</f>
        <v>1.5089222907634519E-2</v>
      </c>
      <c r="N9" s="47">
        <f>LN(Prices!N10/Prices!N9)</f>
        <v>1.7615976369972552E-3</v>
      </c>
      <c r="O9" s="47">
        <f>LN(Prices!O10/Prices!O9)</f>
        <v>-1.3033473959131245E-2</v>
      </c>
      <c r="P9" s="47">
        <f>LN(Prices!P10/Prices!P9)</f>
        <v>-4.0519895337187885E-3</v>
      </c>
      <c r="Q9" s="47" t="e">
        <f>LN(Prices!Q10/Prices!Q9)</f>
        <v>#DIV/0!</v>
      </c>
      <c r="R9" s="47" t="e">
        <f>LN(Prices!R10/Prices!R9)</f>
        <v>#DIV/0!</v>
      </c>
      <c r="S9" s="47" t="e">
        <f>LN(Prices!S10/Prices!S9)</f>
        <v>#DIV/0!</v>
      </c>
    </row>
    <row r="10" spans="1:19">
      <c r="A10" s="48">
        <f>Prices!A11</f>
        <v>40242</v>
      </c>
      <c r="B10" s="47">
        <f>LN(Prices!B11/Prices!B10)</f>
        <v>2.9345078225485023E-2</v>
      </c>
      <c r="C10" s="47">
        <f>LN(Prices!C11/Prices!C10)</f>
        <v>2.8023526952860065E-2</v>
      </c>
      <c r="D10" s="47">
        <f>LN(Prices!D11/Prices!D10)</f>
        <v>2.5871476834286682E-2</v>
      </c>
      <c r="E10" s="47">
        <f>LN(Prices!E11/Prices!E10)</f>
        <v>3.2218985206516906E-2</v>
      </c>
      <c r="F10" s="47">
        <f>LN(Prices!F11/Prices!F10)</f>
        <v>3.1656363307279681E-2</v>
      </c>
      <c r="G10" s="47">
        <f>LN(Prices!G11/Prices!G10)</f>
        <v>2.9212135588092585E-2</v>
      </c>
      <c r="H10" s="47">
        <f>LN(Prices!H11/Prices!H10)</f>
        <v>-9.7430371462091332E-5</v>
      </c>
      <c r="I10" s="47">
        <f>LN(Prices!I11/Prices!I10)</f>
        <v>2.1185816861048756E-2</v>
      </c>
      <c r="J10" s="47">
        <f>LN(Prices!J11/Prices!J10)</f>
        <v>9.9496653053295966E-3</v>
      </c>
      <c r="K10" s="47">
        <f>LN(Prices!K11/Prices!K10)</f>
        <v>1.4792017468319344E-2</v>
      </c>
      <c r="L10" s="47">
        <f>LN(Prices!L11/Prices!L10)</f>
        <v>1.0105735980936028E-2</v>
      </c>
      <c r="M10" s="47">
        <f>LN(Prices!M11/Prices!M10)</f>
        <v>-2.9395938372970894E-2</v>
      </c>
      <c r="N10" s="47">
        <f>LN(Prices!N11/Prices!N10)</f>
        <v>-8.8041091526936842E-4</v>
      </c>
      <c r="O10" s="47">
        <f>LN(Prices!O11/Prices!O10)</f>
        <v>-2.0698724677742933E-2</v>
      </c>
      <c r="P10" s="47">
        <f>LN(Prices!P11/Prices!P10)</f>
        <v>2.3840727793279677E-2</v>
      </c>
      <c r="Q10" s="47" t="e">
        <f>LN(Prices!Q11/Prices!Q10)</f>
        <v>#DIV/0!</v>
      </c>
      <c r="R10" s="47" t="e">
        <f>LN(Prices!R11/Prices!R10)</f>
        <v>#DIV/0!</v>
      </c>
      <c r="S10" s="47" t="e">
        <f>LN(Prices!S11/Prices!S10)</f>
        <v>#DIV/0!</v>
      </c>
    </row>
    <row r="11" spans="1:19">
      <c r="A11" s="48">
        <f>Prices!A12</f>
        <v>40249</v>
      </c>
      <c r="B11" s="47">
        <f>LN(Prices!B12/Prices!B11)</f>
        <v>5.2820703835363813E-3</v>
      </c>
      <c r="C11" s="47">
        <f>LN(Prices!C12/Prices!C11)</f>
        <v>1.2500788915748601E-2</v>
      </c>
      <c r="D11" s="47">
        <f>LN(Prices!D12/Prices!D11)</f>
        <v>2.1208586171147681E-2</v>
      </c>
      <c r="E11" s="47">
        <f>LN(Prices!E12/Prices!E11)</f>
        <v>1.4343943315022138E-2</v>
      </c>
      <c r="F11" s="47">
        <f>LN(Prices!F12/Prices!F11)</f>
        <v>1.5178246829408023E-2</v>
      </c>
      <c r="G11" s="47">
        <f>LN(Prices!G12/Prices!G11)</f>
        <v>-6.2782727569285638E-3</v>
      </c>
      <c r="H11" s="47">
        <f>LN(Prices!H12/Prices!H11)</f>
        <v>-1.5211441935249891E-3</v>
      </c>
      <c r="I11" s="47">
        <f>LN(Prices!I12/Prices!I11)</f>
        <v>2.8598161056636564E-2</v>
      </c>
      <c r="J11" s="47">
        <f>LN(Prices!J12/Prices!J11)</f>
        <v>1.7778485033408751E-3</v>
      </c>
      <c r="K11" s="47">
        <f>LN(Prices!K12/Prices!K11)</f>
        <v>1.0761056956298238E-2</v>
      </c>
      <c r="L11" s="47">
        <f>LN(Prices!L12/Prices!L11)</f>
        <v>4.55997142169484E-3</v>
      </c>
      <c r="M11" s="47">
        <f>LN(Prices!M12/Prices!M11)</f>
        <v>1.7962216628159416E-2</v>
      </c>
      <c r="N11" s="47">
        <f>LN(Prices!N12/Prices!N11)</f>
        <v>3.6693208498867131E-4</v>
      </c>
      <c r="O11" s="47">
        <f>LN(Prices!O12/Prices!O11)</f>
        <v>-1.5186031771900162E-3</v>
      </c>
      <c r="P11" s="47">
        <f>LN(Prices!P12/Prices!P11)</f>
        <v>-2.564288726749649E-2</v>
      </c>
      <c r="Q11" s="47" t="e">
        <f>LN(Prices!Q12/Prices!Q11)</f>
        <v>#DIV/0!</v>
      </c>
      <c r="R11" s="47" t="e">
        <f>LN(Prices!R12/Prices!R11)</f>
        <v>#DIV/0!</v>
      </c>
      <c r="S11" s="47" t="e">
        <f>LN(Prices!S12/Prices!S11)</f>
        <v>#DIV/0!</v>
      </c>
    </row>
    <row r="12" spans="1:19">
      <c r="A12" s="48">
        <f>Prices!A13</f>
        <v>40256</v>
      </c>
      <c r="B12" s="47">
        <f>LN(Prices!B13/Prices!B12)</f>
        <v>1.3215304995406676E-2</v>
      </c>
      <c r="C12" s="47">
        <f>LN(Prices!C13/Prices!C12)</f>
        <v>2.894454752683958E-3</v>
      </c>
      <c r="D12" s="47">
        <f>LN(Prices!D13/Prices!D12)</f>
        <v>1.1836208606309528E-2</v>
      </c>
      <c r="E12" s="47">
        <f>LN(Prices!E13/Prices!E12)</f>
        <v>2.8677773370294479E-3</v>
      </c>
      <c r="F12" s="47">
        <f>LN(Prices!F13/Prices!F12)</f>
        <v>2.9760729788144607E-3</v>
      </c>
      <c r="G12" s="47">
        <f>LN(Prices!G13/Prices!G12)</f>
        <v>6.1530928105923205E-3</v>
      </c>
      <c r="H12" s="47">
        <f>LN(Prices!H13/Prices!H12)</f>
        <v>2.2441673696618983E-4</v>
      </c>
      <c r="I12" s="47">
        <f>LN(Prices!I13/Prices!I12)</f>
        <v>9.6901557492495762E-3</v>
      </c>
      <c r="J12" s="47">
        <f>LN(Prices!J13/Prices!J12)</f>
        <v>-2.0779976687918139E-3</v>
      </c>
      <c r="K12" s="47">
        <f>LN(Prices!K13/Prices!K12)</f>
        <v>5.3374125947209753E-3</v>
      </c>
      <c r="L12" s="47">
        <f>LN(Prices!L13/Prices!L12)</f>
        <v>-3.6403349510138186E-4</v>
      </c>
      <c r="M12" s="47">
        <f>LN(Prices!M13/Prices!M12)</f>
        <v>2.5398942481957088E-3</v>
      </c>
      <c r="N12" s="47">
        <f>LN(Prices!N13/Prices!N12)</f>
        <v>1.0582881677130632E-2</v>
      </c>
      <c r="O12" s="47">
        <f>LN(Prices!O13/Prices!O12)</f>
        <v>2.5736642707741772E-3</v>
      </c>
      <c r="P12" s="47">
        <f>LN(Prices!P13/Prices!P12)</f>
        <v>-6.7664800196303473E-4</v>
      </c>
      <c r="Q12" s="47" t="e">
        <f>LN(Prices!Q13/Prices!Q12)</f>
        <v>#DIV/0!</v>
      </c>
      <c r="R12" s="47" t="e">
        <f>LN(Prices!R13/Prices!R12)</f>
        <v>#DIV/0!</v>
      </c>
      <c r="S12" s="47" t="e">
        <f>LN(Prices!S13/Prices!S12)</f>
        <v>#DIV/0!</v>
      </c>
    </row>
    <row r="13" spans="1:19">
      <c r="A13" s="48">
        <f>Prices!A14</f>
        <v>40263</v>
      </c>
      <c r="B13" s="47">
        <f>LN(Prices!B14/Prices!B13)</f>
        <v>1.7190482203365703E-3</v>
      </c>
      <c r="C13" s="47">
        <f>LN(Prices!C14/Prices!C13)</f>
        <v>-8.4454497197036706E-3</v>
      </c>
      <c r="D13" s="47">
        <f>LN(Prices!D14/Prices!D13)</f>
        <v>6.616431044534401E-4</v>
      </c>
      <c r="E13" s="47">
        <f>LN(Prices!E14/Prices!E13)</f>
        <v>2.2062009040847664E-3</v>
      </c>
      <c r="F13" s="47">
        <f>LN(Prices!F14/Prices!F13)</f>
        <v>2.4065469660411822E-3</v>
      </c>
      <c r="G13" s="47">
        <f>LN(Prices!G14/Prices!G13)</f>
        <v>-7.4134912633067604E-3</v>
      </c>
      <c r="H13" s="47">
        <f>LN(Prices!H14/Prices!H13)</f>
        <v>-1.5885875020657881E-3</v>
      </c>
      <c r="I13" s="47">
        <f>LN(Prices!I14/Prices!I13)</f>
        <v>2.4259185831737424E-3</v>
      </c>
      <c r="J13" s="47">
        <f>LN(Prices!J14/Prices!J13)</f>
        <v>-2.4288081095115831E-3</v>
      </c>
      <c r="K13" s="47">
        <f>LN(Prices!K14/Prices!K13)</f>
        <v>-6.8676347754885693E-3</v>
      </c>
      <c r="L13" s="47">
        <f>LN(Prices!L14/Prices!L13)</f>
        <v>-5.842631190466672E-3</v>
      </c>
      <c r="M13" s="47">
        <f>LN(Prices!M14/Prices!M13)</f>
        <v>-1.5452541706157715E-3</v>
      </c>
      <c r="N13" s="47">
        <f>LN(Prices!N14/Prices!N13)</f>
        <v>-1.8316872276866836E-2</v>
      </c>
      <c r="O13" s="47">
        <f>LN(Prices!O14/Prices!O13)</f>
        <v>-1.2200933794645518E-2</v>
      </c>
      <c r="P13" s="47">
        <f>LN(Prices!P14/Prices!P13)</f>
        <v>-8.1738892096625184E-3</v>
      </c>
      <c r="Q13" s="47" t="e">
        <f>LN(Prices!Q14/Prices!Q13)</f>
        <v>#DIV/0!</v>
      </c>
      <c r="R13" s="47" t="e">
        <f>LN(Prices!R14/Prices!R13)</f>
        <v>#DIV/0!</v>
      </c>
      <c r="S13" s="47" t="e">
        <f>LN(Prices!S14/Prices!S13)</f>
        <v>#DIV/0!</v>
      </c>
    </row>
    <row r="14" spans="1:19">
      <c r="A14" s="48">
        <f>Prices!A15</f>
        <v>40270</v>
      </c>
      <c r="B14" s="47">
        <f>LN(Prices!B15/Prices!B14)</f>
        <v>2.7073975421662205E-2</v>
      </c>
      <c r="C14" s="47">
        <f>LN(Prices!C15/Prices!C14)</f>
        <v>2.1497506367848324E-2</v>
      </c>
      <c r="D14" s="47">
        <f>LN(Prices!D15/Prices!D14)</f>
        <v>5.1312236906926999E-3</v>
      </c>
      <c r="E14" s="47">
        <f>LN(Prices!E15/Prices!E14)</f>
        <v>1.6083998340842964E-2</v>
      </c>
      <c r="F14" s="47">
        <f>LN(Prices!F15/Prices!F14)</f>
        <v>1.2738011577103936E-2</v>
      </c>
      <c r="G14" s="47">
        <f>LN(Prices!G15/Prices!G14)</f>
        <v>5.7823822092448157E-2</v>
      </c>
      <c r="H14" s="47">
        <f>LN(Prices!H15/Prices!H14)</f>
        <v>9.766894328009988E-4</v>
      </c>
      <c r="I14" s="47">
        <f>LN(Prices!I15/Prices!I14)</f>
        <v>1.7875786711347454E-3</v>
      </c>
      <c r="J14" s="47">
        <f>LN(Prices!J15/Prices!J14)</f>
        <v>2.3892405678818561E-3</v>
      </c>
      <c r="K14" s="47">
        <f>LN(Prices!K15/Prices!K14)</f>
        <v>2.676354111390257E-3</v>
      </c>
      <c r="L14" s="47">
        <f>LN(Prices!L15/Prices!L14)</f>
        <v>1.9583581437514853E-2</v>
      </c>
      <c r="M14" s="47">
        <f>LN(Prices!M15/Prices!M14)</f>
        <v>1.9904419157899852E-2</v>
      </c>
      <c r="N14" s="47">
        <f>LN(Prices!N15/Prices!N14)</f>
        <v>-2.8137745332493663E-3</v>
      </c>
      <c r="O14" s="47">
        <f>LN(Prices!O15/Prices!O14)</f>
        <v>-2.8728932403603667E-3</v>
      </c>
      <c r="P14" s="47">
        <f>LN(Prices!P15/Prices!P14)</f>
        <v>2.4315039704719443E-2</v>
      </c>
      <c r="Q14" s="47" t="e">
        <f>LN(Prices!Q15/Prices!Q14)</f>
        <v>#DIV/0!</v>
      </c>
      <c r="R14" s="47" t="e">
        <f>LN(Prices!R15/Prices!R14)</f>
        <v>#DIV/0!</v>
      </c>
      <c r="S14" s="47" t="e">
        <f>LN(Prices!S15/Prices!S14)</f>
        <v>#DIV/0!</v>
      </c>
    </row>
    <row r="15" spans="1:19">
      <c r="A15" s="48">
        <f>Prices!A16</f>
        <v>40277</v>
      </c>
      <c r="B15" s="47">
        <f>LN(Prices!B16/Prices!B15)</f>
        <v>1.5577425290704371E-2</v>
      </c>
      <c r="C15" s="47">
        <f>LN(Prices!C16/Prices!C15)</f>
        <v>1.2077675491587633E-2</v>
      </c>
      <c r="D15" s="47">
        <f>LN(Prices!D16/Prices!D15)</f>
        <v>1.6173250237232047E-2</v>
      </c>
      <c r="E15" s="47">
        <f>LN(Prices!E16/Prices!E15)</f>
        <v>8.669720324686889E-3</v>
      </c>
      <c r="F15" s="47">
        <f>LN(Prices!F16/Prices!F15)</f>
        <v>1.3514781014018529E-2</v>
      </c>
      <c r="G15" s="47">
        <f>LN(Prices!G16/Prices!G15)</f>
        <v>9.7134144428874473E-3</v>
      </c>
      <c r="H15" s="47">
        <f>LN(Prices!H16/Prices!H15)</f>
        <v>-1.8555482438634783E-3</v>
      </c>
      <c r="I15" s="47">
        <f>LN(Prices!I16/Prices!I15)</f>
        <v>2.2409977803893814E-2</v>
      </c>
      <c r="J15" s="47">
        <f>LN(Prices!J16/Prices!J15)</f>
        <v>6.6179688144259088E-3</v>
      </c>
      <c r="K15" s="47">
        <f>LN(Prices!K16/Prices!K15)</f>
        <v>7.607491995612072E-3</v>
      </c>
      <c r="L15" s="47">
        <f>LN(Prices!L16/Prices!L15)</f>
        <v>-1.4375564021045801E-3</v>
      </c>
      <c r="M15" s="47">
        <f>LN(Prices!M16/Prices!M15)</f>
        <v>2.5550590850356773E-2</v>
      </c>
      <c r="N15" s="47">
        <f>LN(Prices!N16/Prices!N15)</f>
        <v>1.4829094710949327E-4</v>
      </c>
      <c r="O15" s="47">
        <f>LN(Prices!O16/Prices!O15)</f>
        <v>2.1118920678742874E-2</v>
      </c>
      <c r="P15" s="47">
        <f>LN(Prices!P16/Prices!P15)</f>
        <v>2.5470763268255085E-2</v>
      </c>
      <c r="Q15" s="47" t="e">
        <f>LN(Prices!Q16/Prices!Q15)</f>
        <v>#DIV/0!</v>
      </c>
      <c r="R15" s="47" t="e">
        <f>LN(Prices!R16/Prices!R15)</f>
        <v>#DIV/0!</v>
      </c>
      <c r="S15" s="47" t="e">
        <f>LN(Prices!S16/Prices!S15)</f>
        <v>#DIV/0!</v>
      </c>
    </row>
    <row r="16" spans="1:19">
      <c r="A16" s="48">
        <f>Prices!A17</f>
        <v>40284</v>
      </c>
      <c r="B16" s="47">
        <f>LN(Prices!B17/Prices!B16)</f>
        <v>-1.0213344435667959E-2</v>
      </c>
      <c r="C16" s="47">
        <f>LN(Prices!C17/Prices!C16)</f>
        <v>-9.6196192863927076E-3</v>
      </c>
      <c r="D16" s="47">
        <f>LN(Prices!D17/Prices!D16)</f>
        <v>-7.5826324673967088E-3</v>
      </c>
      <c r="E16" s="47">
        <f>LN(Prices!E17/Prices!E16)</f>
        <v>-8.750516797934951E-4</v>
      </c>
      <c r="F16" s="47">
        <f>LN(Prices!F17/Prices!F16)</f>
        <v>-1.4058109156869947E-3</v>
      </c>
      <c r="G16" s="47">
        <f>LN(Prices!G17/Prices!G16)</f>
        <v>1.3581756603161644E-2</v>
      </c>
      <c r="H16" s="47">
        <f>LN(Prices!H17/Prices!H16)</f>
        <v>2.2157058386634695E-3</v>
      </c>
      <c r="I16" s="47">
        <f>LN(Prices!I17/Prices!I16)</f>
        <v>-4.9748535722770066E-3</v>
      </c>
      <c r="J16" s="47">
        <f>LN(Prices!J17/Prices!J16)</f>
        <v>1.4152246499681134E-2</v>
      </c>
      <c r="K16" s="47">
        <f>LN(Prices!K17/Prices!K16)</f>
        <v>2.6490081715768625E-3</v>
      </c>
      <c r="L16" s="47">
        <f>LN(Prices!L17/Prices!L16)</f>
        <v>-1.2595593208191761E-3</v>
      </c>
      <c r="M16" s="47">
        <f>LN(Prices!M17/Prices!M16)</f>
        <v>-1.6388575804060137E-2</v>
      </c>
      <c r="N16" s="47">
        <f>LN(Prices!N17/Prices!N16)</f>
        <v>9.7388994618668265E-3</v>
      </c>
      <c r="O16" s="47">
        <f>LN(Prices!O17/Prices!O16)</f>
        <v>1.2046377156913269E-2</v>
      </c>
      <c r="P16" s="47">
        <f>LN(Prices!P17/Prices!P16)</f>
        <v>-8.6609336703289373E-4</v>
      </c>
      <c r="Q16" s="47" t="e">
        <f>LN(Prices!Q17/Prices!Q16)</f>
        <v>#DIV/0!</v>
      </c>
      <c r="R16" s="47" t="e">
        <f>LN(Prices!R17/Prices!R16)</f>
        <v>#DIV/0!</v>
      </c>
      <c r="S16" s="47" t="e">
        <f>LN(Prices!S17/Prices!S16)</f>
        <v>#DIV/0!</v>
      </c>
    </row>
    <row r="17" spans="1:19">
      <c r="A17" s="48">
        <f>Prices!A18</f>
        <v>40291</v>
      </c>
      <c r="B17" s="47">
        <f>LN(Prices!B18/Prices!B17)</f>
        <v>-7.4376760102479334E-3</v>
      </c>
      <c r="C17" s="47">
        <f>LN(Prices!C18/Prices!C17)</f>
        <v>1.5478670246186476E-2</v>
      </c>
      <c r="D17" s="47">
        <f>LN(Prices!D18/Prices!D17)</f>
        <v>5.9986448081078385E-3</v>
      </c>
      <c r="E17" s="47">
        <f>LN(Prices!E18/Prices!E17)</f>
        <v>2.5575774983666367E-3</v>
      </c>
      <c r="F17" s="47">
        <f>LN(Prices!F18/Prices!F17)</f>
        <v>4.1336875926535647E-3</v>
      </c>
      <c r="G17" s="47">
        <f>LN(Prices!G18/Prices!G17)</f>
        <v>1.4546550659731447E-2</v>
      </c>
      <c r="H17" s="47">
        <f>LN(Prices!H18/Prices!H17)</f>
        <v>-2.3555732973578936E-3</v>
      </c>
      <c r="I17" s="47">
        <f>LN(Prices!I18/Prices!I17)</f>
        <v>5.7538925961204464E-3</v>
      </c>
      <c r="J17" s="47">
        <f>LN(Prices!J18/Prices!J17)</f>
        <v>5.8659757228825635E-3</v>
      </c>
      <c r="K17" s="47">
        <f>LN(Prices!K18/Prices!K17)</f>
        <v>-2.6490081715769532E-3</v>
      </c>
      <c r="L17" s="47">
        <f>LN(Prices!L18/Prices!L17)</f>
        <v>-9.0065754084360766E-4</v>
      </c>
      <c r="M17" s="47">
        <f>LN(Prices!M18/Prices!M17)</f>
        <v>-1.3611531313463652E-2</v>
      </c>
      <c r="N17" s="47">
        <f>LN(Prices!N18/Prices!N17)</f>
        <v>-1.0554771934344277E-2</v>
      </c>
      <c r="O17" s="47">
        <f>LN(Prices!O18/Prices!O17)</f>
        <v>-1.0606209324857389E-2</v>
      </c>
      <c r="P17" s="47">
        <f>LN(Prices!P18/Prices!P17)</f>
        <v>-1.0469566931728501E-2</v>
      </c>
      <c r="Q17" s="47" t="e">
        <f>LN(Prices!Q18/Prices!Q17)</f>
        <v>#DIV/0!</v>
      </c>
      <c r="R17" s="47" t="e">
        <f>LN(Prices!R18/Prices!R17)</f>
        <v>#DIV/0!</v>
      </c>
      <c r="S17" s="47" t="e">
        <f>LN(Prices!S18/Prices!S17)</f>
        <v>#DIV/0!</v>
      </c>
    </row>
    <row r="18" spans="1:19">
      <c r="A18" s="48">
        <f>Prices!A19</f>
        <v>40298</v>
      </c>
      <c r="B18" s="47">
        <f>LN(Prices!B19/Prices!B18)</f>
        <v>-1.4304296713615296E-2</v>
      </c>
      <c r="C18" s="47">
        <f>LN(Prices!C19/Prices!C18)</f>
        <v>-1.9155241437836361E-2</v>
      </c>
      <c r="D18" s="47">
        <f>LN(Prices!D19/Prices!D18)</f>
        <v>-1.3700113906916448E-3</v>
      </c>
      <c r="E18" s="47">
        <f>LN(Prices!E19/Prices!E18)</f>
        <v>-2.2130163757548907E-2</v>
      </c>
      <c r="F18" s="47">
        <f>LN(Prices!F19/Prices!F18)</f>
        <v>-2.3148817309065796E-2</v>
      </c>
      <c r="G18" s="47">
        <f>LN(Prices!G19/Prices!G18)</f>
        <v>2.1752827857465986E-3</v>
      </c>
      <c r="H18" s="47">
        <f>LN(Prices!H19/Prices!H18)</f>
        <v>2.4385180508325467E-3</v>
      </c>
      <c r="I18" s="47">
        <f>LN(Prices!I19/Prices!I18)</f>
        <v>6.8694621604950068E-3</v>
      </c>
      <c r="J18" s="47">
        <f>LN(Prices!J19/Prices!J18)</f>
        <v>2.1391205741474349E-3</v>
      </c>
      <c r="K18" s="47">
        <f>LN(Prices!K19/Prices!K18)</f>
        <v>-5.3191614775999329E-3</v>
      </c>
      <c r="L18" s="47">
        <f>LN(Prices!L19/Prices!L18)</f>
        <v>-1.9843065949941051E-3</v>
      </c>
      <c r="M18" s="47">
        <f>LN(Prices!M19/Prices!M18)</f>
        <v>2.2796686138820035E-2</v>
      </c>
      <c r="N18" s="47">
        <f>LN(Prices!N19/Prices!N18)</f>
        <v>-9.9176831706311031E-3</v>
      </c>
      <c r="O18" s="47">
        <f>LN(Prices!O19/Prices!O18)</f>
        <v>6.3902147551081149E-3</v>
      </c>
      <c r="P18" s="47">
        <f>LN(Prices!P19/Prices!P18)</f>
        <v>3.4263395800683938E-2</v>
      </c>
      <c r="Q18" s="47" t="e">
        <f>LN(Prices!Q19/Prices!Q18)</f>
        <v>#DIV/0!</v>
      </c>
      <c r="R18" s="47" t="e">
        <f>LN(Prices!R19/Prices!R18)</f>
        <v>#DIV/0!</v>
      </c>
      <c r="S18" s="47" t="e">
        <f>LN(Prices!S19/Prices!S18)</f>
        <v>#DIV/0!</v>
      </c>
    </row>
    <row r="19" spans="1:19">
      <c r="A19" s="48">
        <f>Prices!A20</f>
        <v>40305</v>
      </c>
      <c r="B19" s="47">
        <f>LN(Prices!B20/Prices!B19)</f>
        <v>-7.8071372878609754E-2</v>
      </c>
      <c r="C19" s="47">
        <f>LN(Prices!C20/Prices!C19)</f>
        <v>-4.2346179711002171E-2</v>
      </c>
      <c r="D19" s="47">
        <f>LN(Prices!D20/Prices!D19)</f>
        <v>-7.0235745108501266E-2</v>
      </c>
      <c r="E19" s="47">
        <f>LN(Prices!E20/Prices!E19)</f>
        <v>-8.6192547506050807E-2</v>
      </c>
      <c r="F19" s="47">
        <f>LN(Prices!F20/Prices!F19)</f>
        <v>-8.4133427457072293E-2</v>
      </c>
      <c r="G19" s="47">
        <f>LN(Prices!G20/Prices!G19)</f>
        <v>-0.11078845605153638</v>
      </c>
      <c r="H19" s="47">
        <f>LN(Prices!H20/Prices!H19)</f>
        <v>-3.9234058007525408E-4</v>
      </c>
      <c r="I19" s="47">
        <f>LN(Prices!I20/Prices!I19)</f>
        <v>-8.1464996885656782E-2</v>
      </c>
      <c r="J19" s="47">
        <f>LN(Prices!J20/Prices!J19)</f>
        <v>-1.4240500349403711E-2</v>
      </c>
      <c r="K19" s="47">
        <f>LN(Prices!K20/Prices!K19)</f>
        <v>-3.7652419758976083E-2</v>
      </c>
      <c r="L19" s="47">
        <f>LN(Prices!L20/Prices!L19)</f>
        <v>-5.093221837712817E-2</v>
      </c>
      <c r="M19" s="47">
        <f>LN(Prices!M20/Prices!M19)</f>
        <v>-1.5959997003798176E-3</v>
      </c>
      <c r="N19" s="47">
        <f>LN(Prices!N20/Prices!N19)</f>
        <v>-2.9980512891328239E-4</v>
      </c>
      <c r="O19" s="47">
        <f>LN(Prices!O20/Prices!O19)</f>
        <v>-4.6255660830733219E-3</v>
      </c>
      <c r="P19" s="47">
        <f>LN(Prices!P20/Prices!P19)</f>
        <v>1.9306460135750835E-2</v>
      </c>
      <c r="Q19" s="47" t="e">
        <f>LN(Prices!Q20/Prices!Q19)</f>
        <v>#DIV/0!</v>
      </c>
      <c r="R19" s="47" t="e">
        <f>LN(Prices!R20/Prices!R19)</f>
        <v>#DIV/0!</v>
      </c>
      <c r="S19" s="47" t="e">
        <f>LN(Prices!S20/Prices!S19)</f>
        <v>#DIV/0!</v>
      </c>
    </row>
    <row r="20" spans="1:19">
      <c r="A20" s="48">
        <f>Prices!A21</f>
        <v>40312</v>
      </c>
      <c r="B20" s="47">
        <f>LN(Prices!B21/Prices!B20)</f>
        <v>2.1416971597505136E-2</v>
      </c>
      <c r="C20" s="47">
        <f>LN(Prices!C21/Prices!C20)</f>
        <v>1.1599511330202957E-2</v>
      </c>
      <c r="D20" s="47">
        <f>LN(Prices!D21/Prices!D20)</f>
        <v>1.5667319935985448E-2</v>
      </c>
      <c r="E20" s="47">
        <f>LN(Prices!E21/Prices!E20)</f>
        <v>2.176971406522208E-2</v>
      </c>
      <c r="F20" s="47">
        <f>LN(Prices!F21/Prices!F20)</f>
        <v>1.9902861657791961E-2</v>
      </c>
      <c r="G20" s="47">
        <f>LN(Prices!G21/Prices!G20)</f>
        <v>-1.402403170727389E-2</v>
      </c>
      <c r="H20" s="47">
        <f>LN(Prices!H21/Prices!H20)</f>
        <v>5.5797708246407094E-3</v>
      </c>
      <c r="I20" s="47">
        <f>LN(Prices!I21/Prices!I20)</f>
        <v>1.7411381215154908E-2</v>
      </c>
      <c r="J20" s="47">
        <f>LN(Prices!J21/Prices!J20)</f>
        <v>1.1953304471198186E-2</v>
      </c>
      <c r="K20" s="47">
        <f>LN(Prices!K21/Prices!K20)</f>
        <v>2.2297031675781526E-2</v>
      </c>
      <c r="L20" s="47">
        <f>LN(Prices!L21/Prices!L20)</f>
        <v>1.077209698191104E-2</v>
      </c>
      <c r="M20" s="47">
        <f>LN(Prices!M21/Prices!M20)</f>
        <v>-1.6534626212003439E-2</v>
      </c>
      <c r="N20" s="47">
        <f>LN(Prices!N21/Prices!N20)</f>
        <v>-3.1062180624291148E-2</v>
      </c>
      <c r="O20" s="47">
        <f>LN(Prices!O21/Prices!O20)</f>
        <v>-3.083491977700728E-2</v>
      </c>
      <c r="P20" s="47">
        <f>LN(Prices!P21/Prices!P20)</f>
        <v>2.807658474673743E-2</v>
      </c>
      <c r="Q20" s="47" t="e">
        <f>LN(Prices!Q21/Prices!Q20)</f>
        <v>#DIV/0!</v>
      </c>
      <c r="R20" s="47" t="e">
        <f>LN(Prices!R21/Prices!R20)</f>
        <v>#DIV/0!</v>
      </c>
      <c r="S20" s="47" t="e">
        <f>LN(Prices!S21/Prices!S20)</f>
        <v>#DIV/0!</v>
      </c>
    </row>
    <row r="21" spans="1:19">
      <c r="A21" s="48">
        <f>Prices!A22</f>
        <v>40319</v>
      </c>
      <c r="B21" s="47">
        <f>LN(Prices!B22/Prices!B21)</f>
        <v>-6.142882719368805E-2</v>
      </c>
      <c r="C21" s="47">
        <f>LN(Prices!C22/Prices!C21)</f>
        <v>-4.1284401172641497E-2</v>
      </c>
      <c r="D21" s="47">
        <f>LN(Prices!D22/Prices!D21)</f>
        <v>-5.5863816697633746E-2</v>
      </c>
      <c r="E21" s="47">
        <f>LN(Prices!E22/Prices!E21)</f>
        <v>-4.5671201128670277E-2</v>
      </c>
      <c r="F21" s="47">
        <f>LN(Prices!F22/Prices!F21)</f>
        <v>-4.6507881406053303E-2</v>
      </c>
      <c r="G21" s="47">
        <f>LN(Prices!G22/Prices!G21)</f>
        <v>-7.3928587442797664E-2</v>
      </c>
      <c r="H21" s="47">
        <f>LN(Prices!H22/Prices!H21)</f>
        <v>4.9336861967834026E-3</v>
      </c>
      <c r="I21" s="47">
        <f>LN(Prices!I22/Prices!I21)</f>
        <v>-7.2988546030758897E-2</v>
      </c>
      <c r="J21" s="47">
        <f>LN(Prices!J22/Prices!J21)</f>
        <v>-1.1923225044206211E-2</v>
      </c>
      <c r="K21" s="47">
        <f>LN(Prices!K22/Prices!K21)</f>
        <v>-1.2456369701045666E-2</v>
      </c>
      <c r="L21" s="47">
        <f>LN(Prices!L22/Prices!L21)</f>
        <v>-1.629749924559892E-2</v>
      </c>
      <c r="M21" s="47">
        <f>LN(Prices!M22/Prices!M21)</f>
        <v>-7.5810909571227413E-4</v>
      </c>
      <c r="N21" s="47">
        <f>LN(Prices!N22/Prices!N21)</f>
        <v>-4.6129771727501177E-2</v>
      </c>
      <c r="O21" s="47">
        <f>LN(Prices!O22/Prices!O21)</f>
        <v>-2.2130069361835165E-2</v>
      </c>
      <c r="P21" s="47">
        <f>LN(Prices!P22/Prices!P21)</f>
        <v>-4.695162936767841E-2</v>
      </c>
      <c r="Q21" s="47" t="e">
        <f>LN(Prices!Q22/Prices!Q21)</f>
        <v>#DIV/0!</v>
      </c>
      <c r="R21" s="47" t="e">
        <f>LN(Prices!R22/Prices!R21)</f>
        <v>#DIV/0!</v>
      </c>
      <c r="S21" s="47" t="e">
        <f>LN(Prices!S22/Prices!S21)</f>
        <v>#DIV/0!</v>
      </c>
    </row>
    <row r="22" spans="1:19">
      <c r="A22" s="48">
        <f>Prices!A23</f>
        <v>40326</v>
      </c>
      <c r="B22" s="47">
        <f>LN(Prices!B23/Prices!B22)</f>
        <v>2.9572928345272642E-2</v>
      </c>
      <c r="C22" s="47">
        <f>LN(Prices!C23/Prices!C22)</f>
        <v>8.5625987877424002E-3</v>
      </c>
      <c r="D22" s="47">
        <f>LN(Prices!D23/Prices!D22)</f>
        <v>1.7334779240027541E-2</v>
      </c>
      <c r="E22" s="47">
        <f>LN(Prices!E23/Prices!E22)</f>
        <v>6.2119786928655123E-3</v>
      </c>
      <c r="F22" s="47">
        <f>LN(Prices!F23/Prices!F22)</f>
        <v>5.4133335371028138E-3</v>
      </c>
      <c r="G22" s="47">
        <f>LN(Prices!G23/Prices!G22)</f>
        <v>3.2123558291334793E-2</v>
      </c>
      <c r="H22" s="47">
        <f>LN(Prices!H23/Prices!H22)</f>
        <v>-2.5214181457648517E-3</v>
      </c>
      <c r="I22" s="47">
        <f>LN(Prices!I23/Prices!I22)</f>
        <v>2.843957509854219E-2</v>
      </c>
      <c r="J22" s="47">
        <f>LN(Prices!J23/Prices!J22)</f>
        <v>-8.0969180777177557E-3</v>
      </c>
      <c r="K22" s="47">
        <f>LN(Prices!K23/Prices!K22)</f>
        <v>5.0791279340978972E-3</v>
      </c>
      <c r="L22" s="47">
        <f>LN(Prices!L23/Prices!L22)</f>
        <v>-9.9847219680359971E-3</v>
      </c>
      <c r="M22" s="47">
        <f>LN(Prices!M23/Prices!M22)</f>
        <v>-2.3125585331189639E-2</v>
      </c>
      <c r="N22" s="47">
        <f>LN(Prices!N23/Prices!N22)</f>
        <v>1.5747091682700172E-2</v>
      </c>
      <c r="O22" s="47">
        <f>LN(Prices!O23/Prices!O22)</f>
        <v>-4.2779337993291856E-3</v>
      </c>
      <c r="P22" s="47">
        <f>LN(Prices!P23/Prices!P22)</f>
        <v>2.3230906655216321E-2</v>
      </c>
      <c r="Q22" s="47" t="e">
        <f>LN(Prices!Q23/Prices!Q22)</f>
        <v>#DIV/0!</v>
      </c>
      <c r="R22" s="47" t="e">
        <f>LN(Prices!R23/Prices!R22)</f>
        <v>#DIV/0!</v>
      </c>
      <c r="S22" s="47" t="e">
        <f>LN(Prices!S23/Prices!S22)</f>
        <v>#DIV/0!</v>
      </c>
    </row>
    <row r="23" spans="1:19">
      <c r="A23" s="48">
        <f>Prices!A24</f>
        <v>40333</v>
      </c>
      <c r="B23" s="47">
        <f>LN(Prices!B24/Prices!B23)</f>
        <v>-1.6070648353735235E-2</v>
      </c>
      <c r="C23" s="47">
        <f>LN(Prices!C24/Prices!C23)</f>
        <v>-1.0778838167859272E-2</v>
      </c>
      <c r="D23" s="47">
        <f>LN(Prices!D24/Prices!D23)</f>
        <v>-2.2586255659400402E-2</v>
      </c>
      <c r="E23" s="47">
        <f>LN(Prices!E24/Prices!E23)</f>
        <v>-1.8715187670556882E-2</v>
      </c>
      <c r="F23" s="47">
        <f>LN(Prices!F24/Prices!F23)</f>
        <v>-1.83999474705865E-2</v>
      </c>
      <c r="G23" s="47">
        <f>LN(Prices!G24/Prices!G23)</f>
        <v>-2.6419988541522582E-2</v>
      </c>
      <c r="H23" s="47">
        <f>LN(Prices!H24/Prices!H23)</f>
        <v>1.8397767531222684E-4</v>
      </c>
      <c r="I23" s="47">
        <f>LN(Prices!I24/Prices!I23)</f>
        <v>-1.1222822708394004E-2</v>
      </c>
      <c r="J23" s="47">
        <f>LN(Prices!J24/Prices!J23)</f>
        <v>-3.4060524102791315E-3</v>
      </c>
      <c r="K23" s="47">
        <f>LN(Prices!K24/Prices!K23)</f>
        <v>4.6656383235509835E-3</v>
      </c>
      <c r="L23" s="47">
        <f>LN(Prices!L24/Prices!L23)</f>
        <v>-4.2545026464468599E-3</v>
      </c>
      <c r="M23" s="47">
        <f>LN(Prices!M24/Prices!M23)</f>
        <v>9.0508344116475344E-3</v>
      </c>
      <c r="N23" s="47">
        <f>LN(Prices!N24/Prices!N23)</f>
        <v>-2.1920452203014362E-2</v>
      </c>
      <c r="O23" s="47">
        <f>LN(Prices!O24/Prices!O23)</f>
        <v>-2.2151469669805706E-3</v>
      </c>
      <c r="P23" s="47">
        <f>LN(Prices!P24/Prices!P23)</f>
        <v>-3.3107131713346616E-3</v>
      </c>
      <c r="Q23" s="47" t="e">
        <f>LN(Prices!Q24/Prices!Q23)</f>
        <v>#DIV/0!</v>
      </c>
      <c r="R23" s="47" t="e">
        <f>LN(Prices!R24/Prices!R23)</f>
        <v>#DIV/0!</v>
      </c>
      <c r="S23" s="47" t="e">
        <f>LN(Prices!S24/Prices!S23)</f>
        <v>#DIV/0!</v>
      </c>
    </row>
    <row r="24" spans="1:19">
      <c r="A24" s="48">
        <f>Prices!A25</f>
        <v>40340</v>
      </c>
      <c r="B24" s="47">
        <f>LN(Prices!B25/Prices!B24)</f>
        <v>1.3200973971667624E-2</v>
      </c>
      <c r="C24" s="47">
        <f>LN(Prices!C25/Prices!C24)</f>
        <v>2.744578510105183E-2</v>
      </c>
      <c r="D24" s="47">
        <f>LN(Prices!D25/Prices!D24)</f>
        <v>2.9137962404219762E-2</v>
      </c>
      <c r="E24" s="47">
        <f>LN(Prices!E25/Prices!E24)</f>
        <v>1.9066879961940279E-2</v>
      </c>
      <c r="F24" s="47">
        <f>LN(Prices!F25/Prices!F24)</f>
        <v>1.9107724196585362E-2</v>
      </c>
      <c r="G24" s="47">
        <f>LN(Prices!G25/Prices!G24)</f>
        <v>3.0868334489676678E-2</v>
      </c>
      <c r="H24" s="47">
        <f>LN(Prices!H25/Prices!H24)</f>
        <v>8.20709010860302E-4</v>
      </c>
      <c r="I24" s="47">
        <f>LN(Prices!I25/Prices!I24)</f>
        <v>1.6109638512454429E-2</v>
      </c>
      <c r="J24" s="47">
        <f>LN(Prices!J25/Prices!J24)</f>
        <v>1.3777466711479823E-2</v>
      </c>
      <c r="K24" s="47">
        <f>LN(Prices!K25/Prices!K24)</f>
        <v>-3.8797284676771524E-4</v>
      </c>
      <c r="L24" s="47">
        <f>LN(Prices!L25/Prices!L24)</f>
        <v>-1.938172309584204E-4</v>
      </c>
      <c r="M24" s="47">
        <f>LN(Prices!M25/Prices!M24)</f>
        <v>8.7518335663443747E-3</v>
      </c>
      <c r="N24" s="47">
        <f>LN(Prices!N25/Prices!N24)</f>
        <v>-2.7088946837598517E-2</v>
      </c>
      <c r="O24" s="47">
        <f>LN(Prices!O25/Prices!O24)</f>
        <v>-3.4656039161630995E-4</v>
      </c>
      <c r="P24" s="47">
        <f>LN(Prices!P25/Prices!P24)</f>
        <v>1.3602963241648813E-2</v>
      </c>
      <c r="Q24" s="47" t="e">
        <f>LN(Prices!Q25/Prices!Q24)</f>
        <v>#DIV/0!</v>
      </c>
      <c r="R24" s="47" t="e">
        <f>LN(Prices!R25/Prices!R24)</f>
        <v>#DIV/0!</v>
      </c>
      <c r="S24" s="47" t="e">
        <f>LN(Prices!S25/Prices!S24)</f>
        <v>#DIV/0!</v>
      </c>
    </row>
    <row r="25" spans="1:19">
      <c r="A25" s="48">
        <f>Prices!A26</f>
        <v>40347</v>
      </c>
      <c r="B25" s="47">
        <f>LN(Prices!B26/Prices!B25)</f>
        <v>1.9797865402755684E-2</v>
      </c>
      <c r="C25" s="47">
        <f>LN(Prices!C26/Prices!C25)</f>
        <v>1.438924332270938E-2</v>
      </c>
      <c r="D25" s="47">
        <f>LN(Prices!D26/Prices!D25)</f>
        <v>2.4097551579060524E-2</v>
      </c>
      <c r="E25" s="47">
        <f>LN(Prices!E26/Prices!E25)</f>
        <v>3.1577784368468149E-2</v>
      </c>
      <c r="F25" s="47">
        <f>LN(Prices!F26/Prices!F25)</f>
        <v>3.254158722045114E-2</v>
      </c>
      <c r="G25" s="47">
        <f>LN(Prices!G26/Prices!G25)</f>
        <v>5.0741696421204123E-2</v>
      </c>
      <c r="H25" s="47">
        <f>LN(Prices!H26/Prices!H25)</f>
        <v>-1.9086054241036789E-3</v>
      </c>
      <c r="I25" s="47">
        <f>LN(Prices!I26/Prices!I25)</f>
        <v>3.2749865684289371E-2</v>
      </c>
      <c r="J25" s="47">
        <f>LN(Prices!J26/Prices!J25)</f>
        <v>1.2472974172072151E-2</v>
      </c>
      <c r="K25" s="47">
        <f>LN(Prices!K26/Prices!K25)</f>
        <v>6.9605849476239729E-3</v>
      </c>
      <c r="L25" s="47">
        <f>LN(Prices!L26/Prices!L25)</f>
        <v>1.6532479585747599E-2</v>
      </c>
      <c r="M25" s="47">
        <f>LN(Prices!M26/Prices!M25)</f>
        <v>-4.3577732468691829E-4</v>
      </c>
      <c r="N25" s="47">
        <f>LN(Prices!N26/Prices!N25)</f>
        <v>1.4874178417783778E-2</v>
      </c>
      <c r="O25" s="47">
        <f>LN(Prices!O26/Prices!O25)</f>
        <v>9.3839093346041649E-3</v>
      </c>
      <c r="P25" s="47">
        <f>LN(Prices!P26/Prices!P25)</f>
        <v>2.907305682644128E-2</v>
      </c>
      <c r="Q25" s="47" t="e">
        <f>LN(Prices!Q26/Prices!Q25)</f>
        <v>#DIV/0!</v>
      </c>
      <c r="R25" s="47" t="e">
        <f>LN(Prices!R26/Prices!R25)</f>
        <v>#DIV/0!</v>
      </c>
      <c r="S25" s="47" t="e">
        <f>LN(Prices!S26/Prices!S25)</f>
        <v>#DIV/0!</v>
      </c>
    </row>
    <row r="26" spans="1:19">
      <c r="A26" s="48">
        <f>Prices!A27</f>
        <v>40354</v>
      </c>
      <c r="B26" s="47">
        <f>LN(Prices!B27/Prices!B26)</f>
        <v>-5.5570993372293257E-4</v>
      </c>
      <c r="C26" s="47">
        <f>LN(Prices!C27/Prices!C26)</f>
        <v>-1.7513155066729475E-2</v>
      </c>
      <c r="D26" s="47">
        <f>LN(Prices!D27/Prices!D26)</f>
        <v>-1.1199190230623284E-2</v>
      </c>
      <c r="E26" s="47">
        <f>LN(Prices!E27/Prices!E26)</f>
        <v>-3.2651759103675612E-2</v>
      </c>
      <c r="F26" s="47">
        <f>LN(Prices!F27/Prices!F26)</f>
        <v>-2.6545625336544969E-2</v>
      </c>
      <c r="G26" s="47">
        <f>LN(Prices!G27/Prices!G26)</f>
        <v>-1.2792633188898122E-3</v>
      </c>
      <c r="H26" s="47">
        <f>LN(Prices!H27/Prices!H26)</f>
        <v>2.1833150219986038E-3</v>
      </c>
      <c r="I26" s="47">
        <f>LN(Prices!I27/Prices!I26)</f>
        <v>-2.251248852136473E-2</v>
      </c>
      <c r="J26" s="47">
        <f>LN(Prices!J27/Prices!J26)</f>
        <v>7.7751525862656894E-4</v>
      </c>
      <c r="K26" s="47">
        <f>LN(Prices!K27/Prices!K26)</f>
        <v>-3.8543072359969175E-4</v>
      </c>
      <c r="L26" s="47">
        <f>LN(Prices!L27/Prices!L26)</f>
        <v>-9.537435153097795E-4</v>
      </c>
      <c r="M26" s="47">
        <f>LN(Prices!M27/Prices!M26)</f>
        <v>-1.5483755231119242E-2</v>
      </c>
      <c r="N26" s="47">
        <f>LN(Prices!N27/Prices!N26)</f>
        <v>2.548894147604739E-2</v>
      </c>
      <c r="O26" s="47">
        <f>LN(Prices!O27/Prices!O26)</f>
        <v>1.9855143318628247E-2</v>
      </c>
      <c r="P26" s="47">
        <f>LN(Prices!P27/Prices!P26)</f>
        <v>-1.5980477011207663E-3</v>
      </c>
      <c r="Q26" s="47" t="e">
        <f>LN(Prices!Q27/Prices!Q26)</f>
        <v>#DIV/0!</v>
      </c>
      <c r="R26" s="47" t="e">
        <f>LN(Prices!R27/Prices!R26)</f>
        <v>#DIV/0!</v>
      </c>
      <c r="S26" s="47" t="e">
        <f>LN(Prices!S27/Prices!S26)</f>
        <v>#DIV/0!</v>
      </c>
    </row>
    <row r="27" spans="1:19">
      <c r="A27" s="48">
        <f>Prices!A28</f>
        <v>40361</v>
      </c>
      <c r="B27" s="47">
        <f>LN(Prices!B28/Prices!B27)</f>
        <v>-3.5894242151104351E-2</v>
      </c>
      <c r="C27" s="47">
        <f>LN(Prices!C28/Prices!C27)</f>
        <v>-3.3450682682912625E-2</v>
      </c>
      <c r="D27" s="47">
        <f>LN(Prices!D28/Prices!D27)</f>
        <v>-4.8048691555389156E-2</v>
      </c>
      <c r="E27" s="47">
        <f>LN(Prices!E28/Prices!E27)</f>
        <v>-4.0551077464369603E-2</v>
      </c>
      <c r="F27" s="47">
        <f>LN(Prices!F28/Prices!F27)</f>
        <v>-4.4491723409217546E-2</v>
      </c>
      <c r="G27" s="47">
        <f>LN(Prices!G28/Prices!G27)</f>
        <v>-8.6452951734297276E-2</v>
      </c>
      <c r="H27" s="47">
        <f>LN(Prices!H28/Prices!H27)</f>
        <v>4.2637855691818223E-3</v>
      </c>
      <c r="I27" s="47">
        <f>LN(Prices!I28/Prices!I27)</f>
        <v>-3.0546508152211993E-2</v>
      </c>
      <c r="J27" s="47">
        <f>LN(Prices!J28/Prices!J27)</f>
        <v>2.6977988190805221E-3</v>
      </c>
      <c r="K27" s="47">
        <f>LN(Prices!K28/Prices!K27)</f>
        <v>5.1908219985381775E-3</v>
      </c>
      <c r="L27" s="47">
        <f>LN(Prices!L28/Prices!L27)</f>
        <v>7.6306756850264858E-4</v>
      </c>
      <c r="M27" s="47">
        <f>LN(Prices!M28/Prices!M27)</f>
        <v>-1.1576264627845419E-2</v>
      </c>
      <c r="N27" s="47">
        <f>LN(Prices!N28/Prices!N27)</f>
        <v>-5.3208767909093966E-3</v>
      </c>
      <c r="O27" s="47">
        <f>LN(Prices!O28/Prices!O27)</f>
        <v>1.3309007683795148E-2</v>
      </c>
      <c r="P27" s="47">
        <f>LN(Prices!P28/Prices!P27)</f>
        <v>-4.2745752656382724E-2</v>
      </c>
      <c r="Q27" s="47" t="e">
        <f>LN(Prices!Q28/Prices!Q27)</f>
        <v>#DIV/0!</v>
      </c>
      <c r="R27" s="47" t="e">
        <f>LN(Prices!R28/Prices!R27)</f>
        <v>#DIV/0!</v>
      </c>
      <c r="S27" s="47" t="e">
        <f>LN(Prices!S28/Prices!S27)</f>
        <v>#DIV/0!</v>
      </c>
    </row>
    <row r="28" spans="1:19">
      <c r="A28" s="48">
        <f>Prices!A29</f>
        <v>40368</v>
      </c>
      <c r="B28" s="47">
        <f>LN(Prices!B29/Prices!B28)</f>
        <v>3.4781894984130396E-2</v>
      </c>
      <c r="C28" s="47">
        <f>LN(Prices!C29/Prices!C28)</f>
        <v>3.1447389739699773E-2</v>
      </c>
      <c r="D28" s="47">
        <f>LN(Prices!D29/Prices!D28)</f>
        <v>4.4625362918470676E-2</v>
      </c>
      <c r="E28" s="47">
        <f>LN(Prices!E29/Prices!E28)</f>
        <v>5.1614961309775102E-2</v>
      </c>
      <c r="F28" s="47">
        <f>LN(Prices!F29/Prices!F28)</f>
        <v>5.0364554418540534E-2</v>
      </c>
      <c r="G28" s="47">
        <f>LN(Prices!G29/Prices!G28)</f>
        <v>5.1279337556030105E-2</v>
      </c>
      <c r="H28" s="47">
        <f>LN(Prices!H29/Prices!H28)</f>
        <v>-2.2801860830471178E-3</v>
      </c>
      <c r="I28" s="47">
        <f>LN(Prices!I29/Prices!I28)</f>
        <v>2.5526699862296474E-2</v>
      </c>
      <c r="J28" s="47">
        <f>LN(Prices!J29/Prices!J28)</f>
        <v>7.7469823355333653E-3</v>
      </c>
      <c r="K28" s="47">
        <f>LN(Prices!K29/Prices!K28)</f>
        <v>8.5919382968828537E-3</v>
      </c>
      <c r="L28" s="47">
        <f>LN(Prices!L29/Prices!L28)</f>
        <v>1.4388737452099671E-2</v>
      </c>
      <c r="M28" s="47">
        <f>LN(Prices!M29/Prices!M28)</f>
        <v>-1.8303527593819681E-2</v>
      </c>
      <c r="N28" s="47">
        <f>LN(Prices!N29/Prices!N28)</f>
        <v>1.4843615099012468E-2</v>
      </c>
      <c r="O28" s="47">
        <f>LN(Prices!O29/Prices!O28)</f>
        <v>9.6529675164022978E-3</v>
      </c>
      <c r="P28" s="47">
        <f>LN(Prices!P29/Prices!P28)</f>
        <v>6.010847525965016E-3</v>
      </c>
      <c r="Q28" s="47" t="e">
        <f>LN(Prices!Q29/Prices!Q28)</f>
        <v>#DIV/0!</v>
      </c>
      <c r="R28" s="47" t="e">
        <f>LN(Prices!R29/Prices!R28)</f>
        <v>#DIV/0!</v>
      </c>
      <c r="S28" s="47" t="e">
        <f>LN(Prices!S29/Prices!S28)</f>
        <v>#DIV/0!</v>
      </c>
    </row>
    <row r="29" spans="1:19">
      <c r="A29" s="48">
        <f>Prices!A30</f>
        <v>40375</v>
      </c>
      <c r="B29" s="47">
        <f>LN(Prices!B30/Prices!B29)</f>
        <v>6.7550118794530137E-4</v>
      </c>
      <c r="C29" s="47">
        <f>LN(Prices!C30/Prices!C29)</f>
        <v>-2.2272342946285374E-2</v>
      </c>
      <c r="D29" s="47">
        <f>LN(Prices!D30/Prices!D29)</f>
        <v>-1.5599410385844757E-3</v>
      </c>
      <c r="E29" s="47">
        <f>LN(Prices!E30/Prices!E29)</f>
        <v>-1.5036080250304619E-3</v>
      </c>
      <c r="F29" s="47">
        <f>LN(Prices!F30/Prices!F29)</f>
        <v>-3.063593800576287E-3</v>
      </c>
      <c r="G29" s="47">
        <f>LN(Prices!G30/Prices!G29)</f>
        <v>-6.6317397483252826E-4</v>
      </c>
      <c r="H29" s="47">
        <f>LN(Prices!H30/Prices!H29)</f>
        <v>2.4034475429077461E-3</v>
      </c>
      <c r="I29" s="47">
        <f>LN(Prices!I30/Prices!I29)</f>
        <v>2.7450434541327815E-2</v>
      </c>
      <c r="J29" s="47">
        <f>LN(Prices!J30/Prices!J29)</f>
        <v>5.2302057018960065E-3</v>
      </c>
      <c r="K29" s="47">
        <f>LN(Prices!K30/Prices!K29)</f>
        <v>2.6580611814764651E-3</v>
      </c>
      <c r="L29" s="47">
        <f>LN(Prices!L30/Prices!L29)</f>
        <v>1.3721221479793584E-2</v>
      </c>
      <c r="M29" s="47">
        <f>LN(Prices!M30/Prices!M29)</f>
        <v>1.0774133142079556E-2</v>
      </c>
      <c r="N29" s="47">
        <f>LN(Prices!N30/Prices!N29)</f>
        <v>6.5886326852820261E-3</v>
      </c>
      <c r="O29" s="47">
        <f>LN(Prices!O30/Prices!O29)</f>
        <v>-9.5865333692262775E-3</v>
      </c>
      <c r="P29" s="47">
        <f>LN(Prices!P30/Prices!P29)</f>
        <v>-1.6252536974354147E-2</v>
      </c>
      <c r="Q29" s="47">
        <f>LN(Prices!Q30/Prices!Q29)</f>
        <v>-0.53051176204112871</v>
      </c>
      <c r="R29" s="47" t="e">
        <f>LN(Prices!R30/Prices!R29)</f>
        <v>#DIV/0!</v>
      </c>
      <c r="S29" s="47" t="e">
        <f>LN(Prices!S30/Prices!S29)</f>
        <v>#DIV/0!</v>
      </c>
    </row>
    <row r="30" spans="1:19">
      <c r="A30" s="48">
        <f>Prices!A31</f>
        <v>40382</v>
      </c>
      <c r="B30" s="47">
        <f>LN(Prices!B31/Prices!B30)</f>
        <v>3.1552551968915057E-2</v>
      </c>
      <c r="C30" s="47">
        <f>LN(Prices!C31/Prices!C30)</f>
        <v>2.7587921714708235E-2</v>
      </c>
      <c r="D30" s="47">
        <f>LN(Prices!D31/Prices!D30)</f>
        <v>3.9712957316320706E-2</v>
      </c>
      <c r="E30" s="47">
        <f>LN(Prices!E31/Prices!E30)</f>
        <v>2.4972530057941412E-2</v>
      </c>
      <c r="F30" s="47">
        <f>LN(Prices!F31/Prices!F30)</f>
        <v>2.6898919076836208E-2</v>
      </c>
      <c r="G30" s="47">
        <f>LN(Prices!G31/Prices!G30)</f>
        <v>2.7223249007499076E-2</v>
      </c>
      <c r="H30" s="47">
        <f>LN(Prices!H31/Prices!H30)</f>
        <v>-1.2275141973186639E-3</v>
      </c>
      <c r="I30" s="47">
        <f>LN(Prices!I31/Prices!I30)</f>
        <v>1.9334023308049224E-2</v>
      </c>
      <c r="J30" s="47">
        <f>LN(Prices!J31/Prices!J30)</f>
        <v>7.9951250679259137E-3</v>
      </c>
      <c r="K30" s="47">
        <f>LN(Prices!K31/Prices!K30)</f>
        <v>1.3559529785632294E-2</v>
      </c>
      <c r="L30" s="47">
        <f>LN(Prices!L31/Prices!L30)</f>
        <v>-5.2981487506849421E-3</v>
      </c>
      <c r="M30" s="47">
        <f>LN(Prices!M31/Prices!M30)</f>
        <v>-2.3742697292534601E-2</v>
      </c>
      <c r="N30" s="47">
        <f>LN(Prices!N31/Prices!N30)</f>
        <v>1.989725676371128E-2</v>
      </c>
      <c r="O30" s="47">
        <f>LN(Prices!O31/Prices!O30)</f>
        <v>1.5360069942325394E-2</v>
      </c>
      <c r="P30" s="47">
        <f>LN(Prices!P31/Prices!P30)</f>
        <v>1.0481785714130257E-3</v>
      </c>
      <c r="Q30" s="47">
        <f>LN(Prices!Q31/Prices!Q30)</f>
        <v>0.19053852989623546</v>
      </c>
      <c r="R30" s="47" t="e">
        <f>LN(Prices!R31/Prices!R30)</f>
        <v>#DIV/0!</v>
      </c>
      <c r="S30" s="47" t="e">
        <f>LN(Prices!S31/Prices!S30)</f>
        <v>#DIV/0!</v>
      </c>
    </row>
    <row r="31" spans="1:19">
      <c r="A31" s="48">
        <f>Prices!A32</f>
        <v>40389</v>
      </c>
      <c r="B31" s="47">
        <f>LN(Prices!B32/Prices!B31)</f>
        <v>1.3722670093072462E-2</v>
      </c>
      <c r="C31" s="47">
        <f>LN(Prices!C32/Prices!C31)</f>
        <v>9.4519705725907358E-3</v>
      </c>
      <c r="D31" s="47">
        <f>LN(Prices!D32/Prices!D31)</f>
        <v>9.5565905755089792E-3</v>
      </c>
      <c r="E31" s="47">
        <f>LN(Prices!E32/Prices!E31)</f>
        <v>6.582609351543282E-3</v>
      </c>
      <c r="F31" s="47">
        <f>LN(Prices!F32/Prices!F31)</f>
        <v>6.4648064557153908E-3</v>
      </c>
      <c r="G31" s="47">
        <f>LN(Prices!G32/Prices!G31)</f>
        <v>9.3812935019310789E-3</v>
      </c>
      <c r="H31" s="47">
        <f>LN(Prices!H32/Prices!H31)</f>
        <v>2.6054669818360286E-3</v>
      </c>
      <c r="I31" s="47">
        <f>LN(Prices!I32/Prices!I31)</f>
        <v>1.7225937629163055E-2</v>
      </c>
      <c r="J31" s="47">
        <f>LN(Prices!J32/Prices!J31)</f>
        <v>9.7452980724861901E-3</v>
      </c>
      <c r="K31" s="47">
        <f>LN(Prices!K32/Prices!K31)</f>
        <v>1.1160830137528555E-2</v>
      </c>
      <c r="L31" s="47">
        <f>LN(Prices!L32/Prices!L31)</f>
        <v>1.8650711423214377E-2</v>
      </c>
      <c r="M31" s="47">
        <f>LN(Prices!M32/Prices!M31)</f>
        <v>1.0456860580884804E-2</v>
      </c>
      <c r="N31" s="47">
        <f>LN(Prices!N32/Prices!N31)</f>
        <v>5.4278293892597929E-4</v>
      </c>
      <c r="O31" s="47">
        <f>LN(Prices!O32/Prices!O31)</f>
        <v>8.4685542913731041E-3</v>
      </c>
      <c r="P31" s="47">
        <f>LN(Prices!P32/Prices!P31)</f>
        <v>-1.8209154134551712E-2</v>
      </c>
      <c r="Q31" s="47">
        <f>LN(Prices!Q32/Prices!Q31)</f>
        <v>-3.2786914616982354E-3</v>
      </c>
      <c r="R31" s="47" t="e">
        <f>LN(Prices!R32/Prices!R31)</f>
        <v>#DIV/0!</v>
      </c>
      <c r="S31" s="47" t="e">
        <f>LN(Prices!S32/Prices!S31)</f>
        <v>#DIV/0!</v>
      </c>
    </row>
    <row r="32" spans="1:19">
      <c r="A32" s="48">
        <f>Prices!A33</f>
        <v>40396</v>
      </c>
      <c r="B32" s="47">
        <f>LN(Prices!B33/Prices!B32)</f>
        <v>2.029305667729616E-2</v>
      </c>
      <c r="C32" s="47">
        <f>LN(Prices!C33/Prices!C32)</f>
        <v>3.6502204303047042E-3</v>
      </c>
      <c r="D32" s="47">
        <f>LN(Prices!D33/Prices!D32)</f>
        <v>2.9288958439063241E-2</v>
      </c>
      <c r="E32" s="47">
        <f>LN(Prices!E33/Prices!E32)</f>
        <v>2.4162744490835993E-2</v>
      </c>
      <c r="F32" s="47">
        <f>LN(Prices!F33/Prices!F32)</f>
        <v>2.2469087450482737E-2</v>
      </c>
      <c r="G32" s="47">
        <f>LN(Prices!G33/Prices!G32)</f>
        <v>2.5010776971745884E-2</v>
      </c>
      <c r="H32" s="47">
        <f>LN(Prices!H33/Prices!H32)</f>
        <v>3.9635216435695425E-3</v>
      </c>
      <c r="I32" s="47">
        <f>LN(Prices!I33/Prices!I32)</f>
        <v>3.2051135792455263E-2</v>
      </c>
      <c r="J32" s="47">
        <f>LN(Prices!J33/Prices!J32)</f>
        <v>1.1524486380020821E-2</v>
      </c>
      <c r="K32" s="47">
        <f>LN(Prices!K33/Prices!K32)</f>
        <v>1.6147139818826151E-2</v>
      </c>
      <c r="L32" s="47">
        <f>LN(Prices!L33/Prices!L32)</f>
        <v>2.9739958766605193E-2</v>
      </c>
      <c r="M32" s="47">
        <f>LN(Prices!M33/Prices!M32)</f>
        <v>-1.2654028276012154E-2</v>
      </c>
      <c r="N32" s="47">
        <f>LN(Prices!N33/Prices!N32)</f>
        <v>1.2326812480658681E-2</v>
      </c>
      <c r="O32" s="47">
        <f>LN(Prices!O33/Prices!O32)</f>
        <v>1.9782276447548555E-2</v>
      </c>
      <c r="P32" s="47">
        <f>LN(Prices!P33/Prices!P32)</f>
        <v>3.258771456331689E-2</v>
      </c>
      <c r="Q32" s="47">
        <f>LN(Prices!Q33/Prices!Q32)</f>
        <v>6.9605710482690777E-2</v>
      </c>
      <c r="R32" s="47" t="e">
        <f>LN(Prices!R33/Prices!R32)</f>
        <v>#DIV/0!</v>
      </c>
      <c r="S32" s="47" t="e">
        <f>LN(Prices!S33/Prices!S32)</f>
        <v>#DIV/0!</v>
      </c>
    </row>
    <row r="33" spans="1:19">
      <c r="A33" s="48">
        <f>Prices!A34</f>
        <v>40403</v>
      </c>
      <c r="B33" s="47">
        <f>LN(Prices!B34/Prices!B33)</f>
        <v>-1.7147029255421171E-2</v>
      </c>
      <c r="C33" s="47">
        <f>LN(Prices!C34/Prices!C33)</f>
        <v>-1.6909467441780224E-2</v>
      </c>
      <c r="D33" s="47">
        <f>LN(Prices!D34/Prices!D33)</f>
        <v>-3.6447825701904017E-2</v>
      </c>
      <c r="E33" s="47">
        <f>LN(Prices!E34/Prices!E33)</f>
        <v>-4.3253339929856888E-2</v>
      </c>
      <c r="F33" s="47">
        <f>LN(Prices!F34/Prices!F33)</f>
        <v>-4.346116189584466E-2</v>
      </c>
      <c r="G33" s="47">
        <f>LN(Prices!G34/Prices!G33)</f>
        <v>-6.5070931638634213E-2</v>
      </c>
      <c r="H33" s="47">
        <f>LN(Prices!H34/Prices!H33)</f>
        <v>2.60275947453686E-3</v>
      </c>
      <c r="I33" s="47">
        <f>LN(Prices!I34/Prices!I33)</f>
        <v>-5.2296833702124873E-2</v>
      </c>
      <c r="J33" s="47">
        <f>LN(Prices!J34/Prices!J33)</f>
        <v>-6.3932056641464669E-3</v>
      </c>
      <c r="K33" s="47">
        <f>LN(Prices!K34/Prices!K33)</f>
        <v>3.6337249285229201E-3</v>
      </c>
      <c r="L33" s="47">
        <f>LN(Prices!L34/Prices!L33)</f>
        <v>-3.1754426987447452E-2</v>
      </c>
      <c r="M33" s="47">
        <f>LN(Prices!M34/Prices!M33)</f>
        <v>-1.1058840369027649E-2</v>
      </c>
      <c r="N33" s="47">
        <f>LN(Prices!N34/Prices!N33)</f>
        <v>1.7382501501085654E-2</v>
      </c>
      <c r="O33" s="47">
        <f>LN(Prices!O34/Prices!O33)</f>
        <v>1.6587684423141E-2</v>
      </c>
      <c r="P33" s="47">
        <f>LN(Prices!P34/Prices!P33)</f>
        <v>5.3637544606329355E-3</v>
      </c>
      <c r="Q33" s="47">
        <f>LN(Prices!Q34/Prices!Q33)</f>
        <v>1.0815856827883438E-2</v>
      </c>
      <c r="R33" s="47" t="e">
        <f>LN(Prices!R34/Prices!R33)</f>
        <v>#DIV/0!</v>
      </c>
      <c r="S33" s="47" t="e">
        <f>LN(Prices!S34/Prices!S33)</f>
        <v>#DIV/0!</v>
      </c>
    </row>
    <row r="34" spans="1:19">
      <c r="A34" s="48">
        <f>Prices!A35</f>
        <v>40410</v>
      </c>
      <c r="B34" s="47">
        <f>LN(Prices!B35/Prices!B34)</f>
        <v>1.0840214552864807E-2</v>
      </c>
      <c r="C34" s="47">
        <f>LN(Prices!C35/Prices!C34)</f>
        <v>-3.2554395907555158E-3</v>
      </c>
      <c r="D34" s="47">
        <f>LN(Prices!D35/Prices!D34)</f>
        <v>1.2714559881966659E-3</v>
      </c>
      <c r="E34" s="47">
        <f>LN(Prices!E35/Prices!E34)</f>
        <v>-8.9108734510259472E-3</v>
      </c>
      <c r="F34" s="47">
        <f>LN(Prices!F35/Prices!F34)</f>
        <v>-6.6895692756858858E-3</v>
      </c>
      <c r="G34" s="47">
        <f>LN(Prices!G35/Prices!G34)</f>
        <v>-1.1381256948986278E-2</v>
      </c>
      <c r="H34" s="47">
        <f>LN(Prices!H35/Prices!H34)</f>
        <v>4.4865243844704507E-3</v>
      </c>
      <c r="I34" s="47">
        <f>LN(Prices!I35/Prices!I34)</f>
        <v>2.5659989608730446E-3</v>
      </c>
      <c r="J34" s="47">
        <f>LN(Prices!J35/Prices!J34)</f>
        <v>1.1018869482446486E-2</v>
      </c>
      <c r="K34" s="47">
        <f>LN(Prices!K35/Prices!K34)</f>
        <v>1.6547140140991668E-2</v>
      </c>
      <c r="L34" s="47">
        <f>LN(Prices!L35/Prices!L34)</f>
        <v>6.395636236405244E-3</v>
      </c>
      <c r="M34" s="47">
        <f>LN(Prices!M35/Prices!M34)</f>
        <v>8.9728505061200132E-3</v>
      </c>
      <c r="N34" s="47">
        <f>LN(Prices!N35/Prices!N34)</f>
        <v>-4.0778099529607037E-2</v>
      </c>
      <c r="O34" s="47">
        <f>LN(Prices!O35/Prices!O34)</f>
        <v>-2.5852038452463297E-2</v>
      </c>
      <c r="P34" s="47">
        <f>LN(Prices!P35/Prices!P34)</f>
        <v>7.5884761188007663E-3</v>
      </c>
      <c r="Q34" s="47">
        <f>LN(Prices!Q35/Prices!Q34)</f>
        <v>-3.077165866675366E-2</v>
      </c>
      <c r="R34" s="47" t="e">
        <f>LN(Prices!R35/Prices!R34)</f>
        <v>#DIV/0!</v>
      </c>
      <c r="S34" s="47" t="e">
        <f>LN(Prices!S35/Prices!S34)</f>
        <v>#DIV/0!</v>
      </c>
    </row>
    <row r="35" spans="1:19">
      <c r="A35" s="48">
        <f>Prices!A36</f>
        <v>40417</v>
      </c>
      <c r="B35" s="47">
        <f>LN(Prices!B36/Prices!B35)</f>
        <v>-1.0726687845585111E-2</v>
      </c>
      <c r="C35" s="47">
        <f>LN(Prices!C36/Prices!C35)</f>
        <v>-4.2877212194788791E-3</v>
      </c>
      <c r="D35" s="47">
        <f>LN(Prices!D36/Prices!D35)</f>
        <v>5.2927925563660176E-3</v>
      </c>
      <c r="E35" s="47">
        <f>LN(Prices!E36/Prices!E35)</f>
        <v>-4.1502388923919994E-3</v>
      </c>
      <c r="F35" s="47">
        <f>LN(Prices!F36/Prices!F35)</f>
        <v>-4.5430796294003003E-3</v>
      </c>
      <c r="G35" s="47">
        <f>LN(Prices!G36/Prices!G35)</f>
        <v>3.1677156568889142E-2</v>
      </c>
      <c r="H35" s="47">
        <f>LN(Prices!H36/Prices!H35)</f>
        <v>-1.5237514446552628E-3</v>
      </c>
      <c r="I35" s="47">
        <f>LN(Prices!I36/Prices!I35)</f>
        <v>4.176967958941894E-3</v>
      </c>
      <c r="J35" s="47">
        <f>LN(Prices!J36/Prices!J35)</f>
        <v>3.6501983320290903E-3</v>
      </c>
      <c r="K35" s="47">
        <f>LN(Prices!K36/Prices!K35)</f>
        <v>-1.4011366277227754E-2</v>
      </c>
      <c r="L35" s="47">
        <f>LN(Prices!L36/Prices!L35)</f>
        <v>1.8229906523068891E-2</v>
      </c>
      <c r="M35" s="47">
        <f>LN(Prices!M36/Prices!M35)</f>
        <v>-7.2185666809767282E-3</v>
      </c>
      <c r="N35" s="47">
        <f>LN(Prices!N36/Prices!N35)</f>
        <v>-4.3203397784399005E-3</v>
      </c>
      <c r="O35" s="47">
        <f>LN(Prices!O36/Prices!O35)</f>
        <v>-2.313477029530706E-3</v>
      </c>
      <c r="P35" s="47">
        <f>LN(Prices!P36/Prices!P35)</f>
        <v>9.3507933828367966E-3</v>
      </c>
      <c r="Q35" s="47">
        <f>LN(Prices!Q36/Prices!Q35)</f>
        <v>-3.8221212820197741E-2</v>
      </c>
      <c r="R35" s="47" t="e">
        <f>LN(Prices!R36/Prices!R35)</f>
        <v>#DIV/0!</v>
      </c>
      <c r="S35" s="47" t="e">
        <f>LN(Prices!S36/Prices!S35)</f>
        <v>#DIV/0!</v>
      </c>
    </row>
    <row r="36" spans="1:19">
      <c r="A36" s="48">
        <f>Prices!A37</f>
        <v>40424</v>
      </c>
      <c r="B36" s="47">
        <f>LN(Prices!B37/Prices!B36)</f>
        <v>2.7101322717375004E-2</v>
      </c>
      <c r="C36" s="47">
        <f>LN(Prices!C37/Prices!C36)</f>
        <v>1.6088678433343852E-2</v>
      </c>
      <c r="D36" s="47">
        <f>LN(Prices!D37/Prices!D36)</f>
        <v>4.4425901560830795E-2</v>
      </c>
      <c r="E36" s="47">
        <f>LN(Prices!E37/Prices!E36)</f>
        <v>3.8055142882107228E-2</v>
      </c>
      <c r="F36" s="47">
        <f>LN(Prices!F37/Prices!F36)</f>
        <v>3.6792872737633604E-2</v>
      </c>
      <c r="G36" s="47">
        <f>LN(Prices!G37/Prices!G36)</f>
        <v>2.6089225297990578E-4</v>
      </c>
      <c r="H36" s="47">
        <f>LN(Prices!H37/Prices!H36)</f>
        <v>-4.5249550729131241E-3</v>
      </c>
      <c r="I36" s="47">
        <f>LN(Prices!I37/Prices!I36)</f>
        <v>4.7346831315735964E-2</v>
      </c>
      <c r="J36" s="47">
        <f>LN(Prices!J37/Prices!J36)</f>
        <v>5.0733348830955824E-3</v>
      </c>
      <c r="K36" s="47">
        <f>LN(Prices!K37/Prices!K36)</f>
        <v>6.1316693464041859E-3</v>
      </c>
      <c r="L36" s="47">
        <f>LN(Prices!L37/Prices!L36)</f>
        <v>4.8175666375436712E-3</v>
      </c>
      <c r="M36" s="47">
        <f>LN(Prices!M37/Prices!M36)</f>
        <v>-2.9255184401772694E-3</v>
      </c>
      <c r="N36" s="47">
        <f>LN(Prices!N37/Prices!N36)</f>
        <v>4.8688646521235449E-3</v>
      </c>
      <c r="O36" s="47">
        <f>LN(Prices!O37/Prices!O36)</f>
        <v>-5.7920650330543744E-4</v>
      </c>
      <c r="P36" s="47">
        <f>LN(Prices!P37/Prices!P36)</f>
        <v>4.4417467555137938E-3</v>
      </c>
      <c r="Q36" s="47">
        <f>LN(Prices!Q37/Prices!Q36)</f>
        <v>-1.624695727001922E-3</v>
      </c>
      <c r="R36" s="47" t="e">
        <f>LN(Prices!R37/Prices!R36)</f>
        <v>#DIV/0!</v>
      </c>
      <c r="S36" s="47" t="e">
        <f>LN(Prices!S37/Prices!S36)</f>
        <v>#DIV/0!</v>
      </c>
    </row>
    <row r="37" spans="1:19">
      <c r="A37" s="48">
        <f>Prices!A38</f>
        <v>40431</v>
      </c>
      <c r="B37" s="47">
        <f>LN(Prices!B38/Prices!B37)</f>
        <v>1.1461338594946998E-2</v>
      </c>
      <c r="C37" s="47">
        <f>LN(Prices!C38/Prices!C37)</f>
        <v>2.2961560469686015E-3</v>
      </c>
      <c r="D37" s="47">
        <f>LN(Prices!D38/Prices!D37)</f>
        <v>-4.2680325018354084E-4</v>
      </c>
      <c r="E37" s="47">
        <f>LN(Prices!E38/Prices!E37)</f>
        <v>6.6328953468876876E-3</v>
      </c>
      <c r="F37" s="47">
        <f>LN(Prices!F38/Prices!F37)</f>
        <v>5.3872184162101003E-3</v>
      </c>
      <c r="G37" s="47">
        <f>LN(Prices!G38/Prices!G37)</f>
        <v>1.924751016372411E-2</v>
      </c>
      <c r="H37" s="47">
        <f>LN(Prices!H38/Prices!H37)</f>
        <v>-3.2948832658960129E-3</v>
      </c>
      <c r="I37" s="47">
        <f>LN(Prices!I38/Prices!I37)</f>
        <v>-5.3284590724004734E-3</v>
      </c>
      <c r="J37" s="47">
        <f>LN(Prices!J38/Prices!J37)</f>
        <v>5.0889301968209642E-3</v>
      </c>
      <c r="K37" s="47">
        <f>LN(Prices!K38/Prices!K37)</f>
        <v>-1.2301168138690921E-2</v>
      </c>
      <c r="L37" s="47">
        <f>LN(Prices!L38/Prices!L37)</f>
        <v>-9.47874395454377E-3</v>
      </c>
      <c r="M37" s="47">
        <f>LN(Prices!M38/Prices!M37)</f>
        <v>-1.1314204370957984E-2</v>
      </c>
      <c r="N37" s="47">
        <f>LN(Prices!N38/Prices!N37)</f>
        <v>9.5120006128070166E-3</v>
      </c>
      <c r="O37" s="47">
        <f>LN(Prices!O38/Prices!O37)</f>
        <v>-6.1343943376658758E-3</v>
      </c>
      <c r="P37" s="47">
        <f>LN(Prices!P38/Prices!P37)</f>
        <v>4.8224187048791856E-3</v>
      </c>
      <c r="Q37" s="47">
        <f>LN(Prices!Q38/Prices!Q37)</f>
        <v>1.9324272826402842E-2</v>
      </c>
      <c r="R37" s="47" t="e">
        <f>LN(Prices!R38/Prices!R37)</f>
        <v>#DIV/0!</v>
      </c>
      <c r="S37" s="47" t="e">
        <f>LN(Prices!S38/Prices!S37)</f>
        <v>#DIV/0!</v>
      </c>
    </row>
    <row r="38" spans="1:19">
      <c r="A38" s="48">
        <f>Prices!A39</f>
        <v>40438</v>
      </c>
      <c r="B38" s="47">
        <f>LN(Prices!B39/Prices!B38)</f>
        <v>1.9684113685181005E-2</v>
      </c>
      <c r="C38" s="47">
        <f>LN(Prices!C39/Prices!C38)</f>
        <v>9.3388788147293587E-3</v>
      </c>
      <c r="D38" s="47">
        <f>LN(Prices!D39/Prices!D38)</f>
        <v>1.3919043385094376E-2</v>
      </c>
      <c r="E38" s="47">
        <f>LN(Prices!E39/Prices!E38)</f>
        <v>1.4884028125744912E-2</v>
      </c>
      <c r="F38" s="47">
        <f>LN(Prices!F39/Prices!F38)</f>
        <v>1.6154902087787717E-2</v>
      </c>
      <c r="G38" s="47">
        <f>LN(Prices!G39/Prices!G38)</f>
        <v>6.3950887899279576E-4</v>
      </c>
      <c r="H38" s="47">
        <f>LN(Prices!H39/Prices!H38)</f>
        <v>1.7853526262812802E-4</v>
      </c>
      <c r="I38" s="47">
        <f>LN(Prices!I39/Prices!I38)</f>
        <v>2.1053266640330883E-2</v>
      </c>
      <c r="J38" s="47">
        <f>LN(Prices!J39/Prices!J38)</f>
        <v>-3.2355694164730832E-3</v>
      </c>
      <c r="K38" s="47">
        <f>LN(Prices!K39/Prices!K38)</f>
        <v>-2.1865897924880757E-3</v>
      </c>
      <c r="L38" s="47">
        <f>LN(Prices!L39/Prices!L38)</f>
        <v>1.1434821754381312E-2</v>
      </c>
      <c r="M38" s="47">
        <f>LN(Prices!M39/Prices!M38)</f>
        <v>-2.2545248351108008E-3</v>
      </c>
      <c r="N38" s="47">
        <f>LN(Prices!N39/Prices!N38)</f>
        <v>-1.4144728461912648E-2</v>
      </c>
      <c r="O38" s="47">
        <f>LN(Prices!O39/Prices!O38)</f>
        <v>-5.5207492540827229E-3</v>
      </c>
      <c r="P38" s="47">
        <f>LN(Prices!P39/Prices!P38)</f>
        <v>2.1813231031338118E-2</v>
      </c>
      <c r="Q38" s="47">
        <f>LN(Prices!Q39/Prices!Q38)</f>
        <v>-1.1227062593783553E-2</v>
      </c>
      <c r="R38" s="47" t="e">
        <f>LN(Prices!R39/Prices!R38)</f>
        <v>#DIV/0!</v>
      </c>
      <c r="S38" s="47" t="e">
        <f>LN(Prices!S39/Prices!S38)</f>
        <v>#DIV/0!</v>
      </c>
    </row>
    <row r="39" spans="1:19">
      <c r="A39" s="48">
        <f>Prices!A40</f>
        <v>40445</v>
      </c>
      <c r="B39" s="47">
        <f>LN(Prices!B40/Prices!B39)</f>
        <v>1.7516681358232207E-2</v>
      </c>
      <c r="C39" s="47">
        <f>LN(Prices!C40/Prices!C39)</f>
        <v>1.353210685555392E-2</v>
      </c>
      <c r="D39" s="47">
        <f>LN(Prices!D40/Prices!D39)</f>
        <v>2.0418793988759419E-2</v>
      </c>
      <c r="E39" s="47">
        <f>LN(Prices!E40/Prices!E39)</f>
        <v>2.302667223169879E-2</v>
      </c>
      <c r="F39" s="47">
        <f>LN(Prices!F40/Prices!F39)</f>
        <v>2.2704119377875802E-2</v>
      </c>
      <c r="G39" s="47">
        <f>LN(Prices!G40/Prices!G39)</f>
        <v>8.4034107963795995E-3</v>
      </c>
      <c r="H39" s="47">
        <f>LN(Prices!H40/Prices!H39)</f>
        <v>2.9938707475237044E-3</v>
      </c>
      <c r="I39" s="47">
        <f>LN(Prices!I40/Prices!I39)</f>
        <v>1.1925886605700202E-2</v>
      </c>
      <c r="J39" s="47">
        <f>LN(Prices!J40/Prices!J39)</f>
        <v>1.86211060474262E-2</v>
      </c>
      <c r="K39" s="47">
        <f>LN(Prices!K40/Prices!K39)</f>
        <v>6.9078624084099724E-3</v>
      </c>
      <c r="L39" s="47">
        <f>LN(Prices!L40/Prices!L39)</f>
        <v>2.7336554163750418E-2</v>
      </c>
      <c r="M39" s="47">
        <f>LN(Prices!M40/Prices!M39)</f>
        <v>1.8245459348239901E-2</v>
      </c>
      <c r="N39" s="47">
        <f>LN(Prices!N40/Prices!N39)</f>
        <v>2.6867055886732681E-2</v>
      </c>
      <c r="O39" s="47">
        <f>LN(Prices!O40/Prices!O39)</f>
        <v>1.9669805157599141E-2</v>
      </c>
      <c r="P39" s="47">
        <f>LN(Prices!P40/Prices!P39)</f>
        <v>1.7876261443662916E-2</v>
      </c>
      <c r="Q39" s="47">
        <f>LN(Prices!Q40/Prices!Q39)</f>
        <v>-1.4458866138267459E-2</v>
      </c>
      <c r="R39" s="47" t="e">
        <f>LN(Prices!R40/Prices!R39)</f>
        <v>#DIV/0!</v>
      </c>
      <c r="S39" s="47" t="e">
        <f>LN(Prices!S40/Prices!S39)</f>
        <v>#DIV/0!</v>
      </c>
    </row>
    <row r="40" spans="1:19">
      <c r="A40" s="48">
        <f>Prices!A41</f>
        <v>40452</v>
      </c>
      <c r="B40" s="47">
        <f>LN(Prices!B41/Prices!B40)</f>
        <v>2.586664531339309E-2</v>
      </c>
      <c r="C40" s="47">
        <f>LN(Prices!C41/Prices!C40)</f>
        <v>7.8840801017798917E-3</v>
      </c>
      <c r="D40" s="47">
        <f>LN(Prices!D41/Prices!D40)</f>
        <v>1.1483379777723691E-2</v>
      </c>
      <c r="E40" s="47">
        <f>LN(Prices!E41/Prices!E40)</f>
        <v>9.8005262953896125E-4</v>
      </c>
      <c r="F40" s="47">
        <f>LN(Prices!F41/Prices!F40)</f>
        <v>4.0293389997744554E-3</v>
      </c>
      <c r="G40" s="47">
        <f>LN(Prices!G41/Prices!G40)</f>
        <v>6.0035243295276146E-2</v>
      </c>
      <c r="H40" s="47">
        <f>LN(Prices!H41/Prices!H40)</f>
        <v>3.1967131486360634E-3</v>
      </c>
      <c r="I40" s="47">
        <f>LN(Prices!I41/Prices!I40)</f>
        <v>2.4426748050512405E-2</v>
      </c>
      <c r="J40" s="47">
        <f>LN(Prices!J41/Prices!J40)</f>
        <v>6.4739053982121701E-3</v>
      </c>
      <c r="K40" s="47">
        <f>LN(Prices!K41/Prices!K40)</f>
        <v>9.0171936501886405E-3</v>
      </c>
      <c r="L40" s="47">
        <f>LN(Prices!L41/Prices!L40)</f>
        <v>2.391232637555506E-2</v>
      </c>
      <c r="M40" s="47">
        <f>LN(Prices!M41/Prices!M40)</f>
        <v>-1.6465149104114476E-2</v>
      </c>
      <c r="N40" s="47">
        <f>LN(Prices!N41/Prices!N40)</f>
        <v>3.2191540025058502E-2</v>
      </c>
      <c r="O40" s="47">
        <f>LN(Prices!O41/Prices!O40)</f>
        <v>1.0355545035898759E-2</v>
      </c>
      <c r="P40" s="47">
        <f>LN(Prices!P41/Prices!P40)</f>
        <v>1.4731135923750088E-2</v>
      </c>
      <c r="Q40" s="47">
        <f>LN(Prices!Q41/Prices!Q40)</f>
        <v>0.45686748943811623</v>
      </c>
      <c r="R40" s="47" t="e">
        <f>LN(Prices!R41/Prices!R40)</f>
        <v>#DIV/0!</v>
      </c>
      <c r="S40" s="47" t="e">
        <f>LN(Prices!S41/Prices!S40)</f>
        <v>#DIV/0!</v>
      </c>
    </row>
    <row r="41" spans="1:19">
      <c r="A41" s="48">
        <f>Prices!A42</f>
        <v>40459</v>
      </c>
      <c r="B41" s="47">
        <f>LN(Prices!B42/Prices!B41)</f>
        <v>1.7518448861913082E-2</v>
      </c>
      <c r="C41" s="47">
        <f>LN(Prices!C42/Prices!C41)</f>
        <v>1.546933299418396E-2</v>
      </c>
      <c r="D41" s="47">
        <f>LN(Prices!D42/Prices!D41)</f>
        <v>3.1113472134649437E-2</v>
      </c>
      <c r="E41" s="47">
        <f>LN(Prices!E42/Prices!E41)</f>
        <v>2.1371262335649378E-2</v>
      </c>
      <c r="F41" s="47">
        <f>LN(Prices!F42/Prices!F41)</f>
        <v>2.0143191311315489E-2</v>
      </c>
      <c r="G41" s="47">
        <f>LN(Prices!G42/Prices!G41)</f>
        <v>3.3377072349509425E-3</v>
      </c>
      <c r="H41" s="47">
        <f>LN(Prices!H42/Prices!H41)</f>
        <v>3.4413149415294551E-3</v>
      </c>
      <c r="I41" s="47">
        <f>LN(Prices!I42/Prices!I41)</f>
        <v>2.4317278193380396E-2</v>
      </c>
      <c r="J41" s="47">
        <f>LN(Prices!J42/Prices!J41)</f>
        <v>6.9479296001883298E-3</v>
      </c>
      <c r="K41" s="47">
        <f>LN(Prices!K42/Prices!K41)</f>
        <v>1.0714388212406268E-2</v>
      </c>
      <c r="L41" s="47">
        <f>LN(Prices!L42/Prices!L41)</f>
        <v>1.0242722409312201E-2</v>
      </c>
      <c r="M41" s="47">
        <f>LN(Prices!M42/Prices!M41)</f>
        <v>-1.3129813828546388E-2</v>
      </c>
      <c r="N41" s="47">
        <f>LN(Prices!N42/Prices!N41)</f>
        <v>2.2810773049077887E-2</v>
      </c>
      <c r="O41" s="47">
        <f>LN(Prices!O42/Prices!O41)</f>
        <v>-1.138304050060392E-3</v>
      </c>
      <c r="P41" s="47">
        <f>LN(Prices!P42/Prices!P41)</f>
        <v>1.8990122288568338E-2</v>
      </c>
      <c r="Q41" s="47">
        <f>LN(Prices!Q42/Prices!Q41)</f>
        <v>5.5429804939330821E-2</v>
      </c>
      <c r="R41" s="47" t="e">
        <f>LN(Prices!R42/Prices!R41)</f>
        <v>#DIV/0!</v>
      </c>
      <c r="S41" s="47" t="e">
        <f>LN(Prices!S42/Prices!S41)</f>
        <v>#DIV/0!</v>
      </c>
    </row>
    <row r="42" spans="1:19">
      <c r="A42" s="48">
        <f>Prices!A43</f>
        <v>40466</v>
      </c>
      <c r="B42" s="47">
        <f>LN(Prices!B43/Prices!B42)</f>
        <v>1.9755864022728831E-2</v>
      </c>
      <c r="C42" s="47">
        <f>LN(Prices!C43/Prices!C42)</f>
        <v>5.7574196060472338E-3</v>
      </c>
      <c r="D42" s="47">
        <f>LN(Prices!D43/Prices!D42)</f>
        <v>1.3350109928892127E-2</v>
      </c>
      <c r="E42" s="47">
        <f>LN(Prices!E43/Prices!E42)</f>
        <v>1.1228130454070126E-2</v>
      </c>
      <c r="F42" s="47">
        <f>LN(Prices!F43/Prices!F42)</f>
        <v>1.0350598171536277E-2</v>
      </c>
      <c r="G42" s="47">
        <f>LN(Prices!G43/Prices!G42)</f>
        <v>-1.8981828934518868E-2</v>
      </c>
      <c r="H42" s="47">
        <f>LN(Prices!H43/Prices!H42)</f>
        <v>-3.3535638493536434E-3</v>
      </c>
      <c r="I42" s="47">
        <f>LN(Prices!I43/Prices!I42)</f>
        <v>1.0584978563606681E-2</v>
      </c>
      <c r="J42" s="47">
        <f>LN(Prices!J43/Prices!J42)</f>
        <v>9.9822362971246168E-3</v>
      </c>
      <c r="K42" s="47">
        <f>LN(Prices!K43/Prices!K42)</f>
        <v>6.3739592567258448E-3</v>
      </c>
      <c r="L42" s="47">
        <f>LN(Prices!L43/Prices!L42)</f>
        <v>9.9734869267591158E-3</v>
      </c>
      <c r="M42" s="47">
        <f>LN(Prices!M43/Prices!M42)</f>
        <v>-1.8064381621872606E-2</v>
      </c>
      <c r="N42" s="47">
        <f>LN(Prices!N43/Prices!N42)</f>
        <v>1.4542045911090429E-2</v>
      </c>
      <c r="O42" s="47">
        <f>LN(Prices!O43/Prices!O42)</f>
        <v>9.8225194725184341E-3</v>
      </c>
      <c r="P42" s="47">
        <f>LN(Prices!P43/Prices!P42)</f>
        <v>1.9183615292776523E-2</v>
      </c>
      <c r="Q42" s="47">
        <f>LN(Prices!Q43/Prices!Q42)</f>
        <v>0.11995931507897917</v>
      </c>
      <c r="R42" s="47" t="e">
        <f>LN(Prices!R43/Prices!R42)</f>
        <v>#DIV/0!</v>
      </c>
      <c r="S42" s="47" t="e">
        <f>LN(Prices!S43/Prices!S42)</f>
        <v>#DIV/0!</v>
      </c>
    </row>
    <row r="43" spans="1:19">
      <c r="A43" s="48">
        <f>Prices!A44</f>
        <v>40473</v>
      </c>
      <c r="B43" s="47">
        <f>LN(Prices!B44/Prices!B43)</f>
        <v>-2.2749387500449383E-3</v>
      </c>
      <c r="C43" s="47">
        <f>LN(Prices!C44/Prices!C43)</f>
        <v>-1.7729979646365888E-2</v>
      </c>
      <c r="D43" s="47">
        <f>LN(Prices!D44/Prices!D43)</f>
        <v>-7.8038633081899632E-4</v>
      </c>
      <c r="E43" s="47">
        <f>LN(Prices!E44/Prices!E43)</f>
        <v>-3.8423963945456079E-4</v>
      </c>
      <c r="F43" s="47">
        <f>LN(Prices!F44/Prices!F43)</f>
        <v>-1.5603058231065616E-4</v>
      </c>
      <c r="G43" s="47">
        <f>LN(Prices!G44/Prices!G43)</f>
        <v>6.1665149156639584E-3</v>
      </c>
      <c r="H43" s="47">
        <f>LN(Prices!H44/Prices!H43)</f>
        <v>-1.7593529204629587E-3</v>
      </c>
      <c r="I43" s="47">
        <f>LN(Prices!I44/Prices!I43)</f>
        <v>5.6153596167702402E-3</v>
      </c>
      <c r="J43" s="47">
        <f>LN(Prices!J44/Prices!J43)</f>
        <v>-3.3453971590652943E-3</v>
      </c>
      <c r="K43" s="47">
        <f>LN(Prices!K44/Prices!K43)</f>
        <v>-6.7292621561821251E-3</v>
      </c>
      <c r="L43" s="47">
        <f>LN(Prices!L44/Prices!L43)</f>
        <v>-6.304981895432684E-3</v>
      </c>
      <c r="M43" s="47">
        <f>LN(Prices!M44/Prices!M43)</f>
        <v>-4.291062797181072E-3</v>
      </c>
      <c r="N43" s="47">
        <f>LN(Prices!N44/Prices!N43)</f>
        <v>-1.287277586041996E-3</v>
      </c>
      <c r="O43" s="47">
        <f>LN(Prices!O44/Prices!O43)</f>
        <v>1.5026298845348749E-3</v>
      </c>
      <c r="P43" s="47">
        <f>LN(Prices!P44/Prices!P43)</f>
        <v>-3.3439446027895163E-2</v>
      </c>
      <c r="Q43" s="47">
        <f>LN(Prices!Q44/Prices!Q43)</f>
        <v>0.51516402536458883</v>
      </c>
      <c r="R43" s="47" t="e">
        <f>LN(Prices!R44/Prices!R43)</f>
        <v>#DIV/0!</v>
      </c>
      <c r="S43" s="47" t="e">
        <f>LN(Prices!S44/Prices!S43)</f>
        <v>#DIV/0!</v>
      </c>
    </row>
    <row r="44" spans="1:19">
      <c r="A44" s="48">
        <f>Prices!A45</f>
        <v>40480</v>
      </c>
      <c r="B44" s="47">
        <f>LN(Prices!B45/Prices!B44)</f>
        <v>4.4132733093860694E-3</v>
      </c>
      <c r="C44" s="47">
        <f>LN(Prices!C45/Prices!C44)</f>
        <v>9.6851497270065996E-3</v>
      </c>
      <c r="D44" s="47">
        <f>LN(Prices!D45/Prices!D44)</f>
        <v>-1.6265853474191731E-2</v>
      </c>
      <c r="E44" s="47">
        <f>LN(Prices!E45/Prices!E44)</f>
        <v>-5.970906323747307E-4</v>
      </c>
      <c r="F44" s="47">
        <f>LN(Prices!F45/Prices!F44)</f>
        <v>-3.9018300077512253E-4</v>
      </c>
      <c r="G44" s="47">
        <f>LN(Prices!G45/Prices!G44)</f>
        <v>2.287641717664999E-3</v>
      </c>
      <c r="H44" s="47">
        <f>LN(Prices!H45/Prices!H44)</f>
        <v>-2.7995731859910499E-3</v>
      </c>
      <c r="I44" s="47">
        <f>LN(Prices!I45/Prices!I44)</f>
        <v>-9.5443207206120043E-3</v>
      </c>
      <c r="J44" s="47">
        <f>LN(Prices!J45/Prices!J44)</f>
        <v>1.1753876605396479E-3</v>
      </c>
      <c r="K44" s="47">
        <f>LN(Prices!K45/Prices!K44)</f>
        <v>5.3163336272327886E-3</v>
      </c>
      <c r="L44" s="47">
        <f>LN(Prices!L45/Prices!L44)</f>
        <v>-4.0026737896574445E-3</v>
      </c>
      <c r="M44" s="47">
        <f>LN(Prices!M45/Prices!M44)</f>
        <v>3.6852773588261846E-4</v>
      </c>
      <c r="N44" s="47">
        <f>LN(Prices!N45/Prices!N44)</f>
        <v>-1.3605931419734597E-3</v>
      </c>
      <c r="O44" s="47">
        <f>LN(Prices!O45/Prices!O44)</f>
        <v>-2.003163249484774E-2</v>
      </c>
      <c r="P44" s="47">
        <f>LN(Prices!P45/Prices!P44)</f>
        <v>1.8160635779798723E-2</v>
      </c>
      <c r="Q44" s="47">
        <f>LN(Prices!Q45/Prices!Q44)</f>
        <v>0.56884946388236823</v>
      </c>
      <c r="R44" s="47" t="e">
        <f>LN(Prices!R45/Prices!R44)</f>
        <v>#DIV/0!</v>
      </c>
      <c r="S44" s="47" t="e">
        <f>LN(Prices!S45/Prices!S44)</f>
        <v>#DIV/0!</v>
      </c>
    </row>
    <row r="45" spans="1:19">
      <c r="A45" s="48">
        <f>Prices!A46</f>
        <v>40487</v>
      </c>
      <c r="B45" s="47">
        <f>LN(Prices!B46/Prices!B45)</f>
        <v>3.7949651139620358E-2</v>
      </c>
      <c r="C45" s="47">
        <f>LN(Prices!C46/Prices!C45)</f>
        <v>2.6423461859606586E-2</v>
      </c>
      <c r="D45" s="47">
        <f>LN(Prices!D46/Prices!D45)</f>
        <v>5.3367449450879241E-2</v>
      </c>
      <c r="E45" s="47">
        <f>LN(Prices!E46/Prices!E45)</f>
        <v>3.4181601584750192E-2</v>
      </c>
      <c r="F45" s="47">
        <f>LN(Prices!F46/Prices!F45)</f>
        <v>3.3992607994077099E-2</v>
      </c>
      <c r="G45" s="47">
        <f>LN(Prices!G46/Prices!G45)</f>
        <v>5.7939828239701653E-2</v>
      </c>
      <c r="H45" s="47">
        <f>LN(Prices!H46/Prices!H45)</f>
        <v>-5.5491264425204783E-4</v>
      </c>
      <c r="I45" s="47">
        <f>LN(Prices!I46/Prices!I45)</f>
        <v>2.4663740048074902E-2</v>
      </c>
      <c r="J45" s="47">
        <f>LN(Prices!J46/Prices!J45)</f>
        <v>7.4914955418155941E-3</v>
      </c>
      <c r="K45" s="47">
        <f>LN(Prices!K46/Prices!K45)</f>
        <v>8.7982267352144389E-3</v>
      </c>
      <c r="L45" s="47">
        <f>LN(Prices!L46/Prices!L45)</f>
        <v>2.1491982796466646E-2</v>
      </c>
      <c r="M45" s="47">
        <f>LN(Prices!M46/Prices!M45)</f>
        <v>-1.3975862878240127E-2</v>
      </c>
      <c r="N45" s="47">
        <f>LN(Prices!N46/Prices!N45)</f>
        <v>4.2986101822546359E-4</v>
      </c>
      <c r="O45" s="47">
        <f>LN(Prices!O46/Prices!O45)</f>
        <v>2.3716027957588755E-2</v>
      </c>
      <c r="P45" s="47">
        <f>LN(Prices!P46/Prices!P45)</f>
        <v>3.5539598142655282E-2</v>
      </c>
      <c r="Q45" s="47">
        <f>LN(Prices!Q46/Prices!Q45)</f>
        <v>-0.19773383578884149</v>
      </c>
      <c r="R45" s="47" t="e">
        <f>LN(Prices!R46/Prices!R45)</f>
        <v>#DIV/0!</v>
      </c>
      <c r="S45" s="47" t="e">
        <f>LN(Prices!S46/Prices!S45)</f>
        <v>#DIV/0!</v>
      </c>
    </row>
    <row r="46" spans="1:19">
      <c r="A46" s="48">
        <f>Prices!A47</f>
        <v>40494</v>
      </c>
      <c r="B46" s="47">
        <f>LN(Prices!B47/Prices!B46)</f>
        <v>-3.4079398022362352E-2</v>
      </c>
      <c r="C46" s="47">
        <f>LN(Prices!C47/Prices!C46)</f>
        <v>-1.293763675702511E-2</v>
      </c>
      <c r="D46" s="47">
        <f>LN(Prices!D47/Prices!D46)</f>
        <v>-4.4218134352041104E-2</v>
      </c>
      <c r="E46" s="47">
        <f>LN(Prices!E47/Prices!E46)</f>
        <v>-2.26951701919706E-2</v>
      </c>
      <c r="F46" s="47">
        <f>LN(Prices!F47/Prices!F46)</f>
        <v>-2.3047418192870057E-2</v>
      </c>
      <c r="G46" s="47">
        <f>LN(Prices!G47/Prices!G46)</f>
        <v>-2.0293043751306927E-2</v>
      </c>
      <c r="H46" s="47">
        <f>LN(Prices!H47/Prices!H46)</f>
        <v>-6.7882823934993152E-3</v>
      </c>
      <c r="I46" s="47">
        <f>LN(Prices!I47/Prices!I46)</f>
        <v>-2.5879582996940959E-2</v>
      </c>
      <c r="J46" s="47">
        <f>LN(Prices!J47/Prices!J46)</f>
        <v>-1.7238184736970582E-2</v>
      </c>
      <c r="K46" s="47">
        <f>LN(Prices!K47/Prices!K46)</f>
        <v>-2.3397026156367285E-2</v>
      </c>
      <c r="L46" s="47">
        <f>LN(Prices!L47/Prices!L46)</f>
        <v>-2.6350020661379432E-2</v>
      </c>
      <c r="M46" s="47">
        <f>LN(Prices!M47/Prices!M46)</f>
        <v>1.1762656515591172E-2</v>
      </c>
      <c r="N46" s="47">
        <f>LN(Prices!N47/Prices!N46)</f>
        <v>6.3546677732440405E-3</v>
      </c>
      <c r="O46" s="47">
        <f>LN(Prices!O47/Prices!O46)</f>
        <v>9.3681858949837861E-3</v>
      </c>
      <c r="P46" s="47">
        <f>LN(Prices!P47/Prices!P46)</f>
        <v>-5.0250461470579917E-3</v>
      </c>
      <c r="Q46" s="47">
        <f>LN(Prices!Q47/Prices!Q46)</f>
        <v>-8.2778950284854956E-3</v>
      </c>
      <c r="R46" s="47" t="e">
        <f>LN(Prices!R47/Prices!R46)</f>
        <v>#DIV/0!</v>
      </c>
      <c r="S46" s="47" t="e">
        <f>LN(Prices!S47/Prices!S46)</f>
        <v>#DIV/0!</v>
      </c>
    </row>
    <row r="47" spans="1:19">
      <c r="A47" s="48">
        <f>Prices!A48</f>
        <v>40501</v>
      </c>
      <c r="B47" s="47">
        <f>LN(Prices!B48/Prices!B47)</f>
        <v>-1.0729081034569217E-2</v>
      </c>
      <c r="C47" s="47">
        <f>LN(Prices!C48/Prices!C47)</f>
        <v>-1.0160164189693021E-2</v>
      </c>
      <c r="D47" s="47">
        <f>LN(Prices!D48/Prices!D47)</f>
        <v>-1.8850387857182863E-2</v>
      </c>
      <c r="E47" s="47">
        <f>LN(Prices!E48/Prices!E47)</f>
        <v>-8.253496066659839E-4</v>
      </c>
      <c r="F47" s="47">
        <f>LN(Prices!F48/Prices!F47)</f>
        <v>6.9457845740534142E-4</v>
      </c>
      <c r="G47" s="47">
        <f>LN(Prices!G48/Prices!G47)</f>
        <v>-2.3436741808917697E-2</v>
      </c>
      <c r="H47" s="47">
        <f>LN(Prices!H48/Prices!H47)</f>
        <v>-4.383854882317093E-3</v>
      </c>
      <c r="I47" s="47">
        <f>LN(Prices!I48/Prices!I47)</f>
        <v>-2.9882945449542574E-2</v>
      </c>
      <c r="J47" s="47">
        <f>LN(Prices!J48/Prices!J47)</f>
        <v>4.1017972856056883E-3</v>
      </c>
      <c r="K47" s="47">
        <f>LN(Prices!K48/Prices!K47)</f>
        <v>-1.5179185552498097E-2</v>
      </c>
      <c r="L47" s="47">
        <f>LN(Prices!L48/Prices!L47)</f>
        <v>-1.1654552995982403E-2</v>
      </c>
      <c r="M47" s="47">
        <f>LN(Prices!M48/Prices!M47)</f>
        <v>1.4784312293424143E-2</v>
      </c>
      <c r="N47" s="47">
        <f>LN(Prices!N48/Prices!N47)</f>
        <v>-2.4569844325991581E-2</v>
      </c>
      <c r="O47" s="47">
        <f>LN(Prices!O48/Prices!O47)</f>
        <v>-2.7826750169926699E-3</v>
      </c>
      <c r="P47" s="47">
        <f>LN(Prices!P48/Prices!P47)</f>
        <v>-3.3675823885339962E-2</v>
      </c>
      <c r="Q47" s="47">
        <f>LN(Prices!Q48/Prices!Q47)</f>
        <v>-2.4511927794505426E-2</v>
      </c>
      <c r="R47" s="47" t="e">
        <f>LN(Prices!R48/Prices!R47)</f>
        <v>#DIV/0!</v>
      </c>
      <c r="S47" s="47" t="e">
        <f>LN(Prices!S48/Prices!S47)</f>
        <v>#DIV/0!</v>
      </c>
    </row>
    <row r="48" spans="1:19">
      <c r="A48" s="48">
        <f>Prices!A49</f>
        <v>40508</v>
      </c>
      <c r="B48" s="47">
        <f>LN(Prices!B49/Prices!B48)</f>
        <v>-1.9580297437158032E-2</v>
      </c>
      <c r="C48" s="47">
        <f>LN(Prices!C49/Prices!C48)</f>
        <v>-4.3179376687401882E-3</v>
      </c>
      <c r="D48" s="47">
        <f>LN(Prices!D49/Prices!D48)</f>
        <v>-1.8872299685711167E-2</v>
      </c>
      <c r="E48" s="47">
        <f>LN(Prices!E49/Prices!E48)</f>
        <v>-2.0420304845069064E-2</v>
      </c>
      <c r="F48" s="47">
        <f>LN(Prices!F49/Prices!F48)</f>
        <v>-2.0341269483341789E-2</v>
      </c>
      <c r="G48" s="47">
        <f>LN(Prices!G49/Prices!G48)</f>
        <v>1.4595362670256917E-2</v>
      </c>
      <c r="H48" s="47">
        <f>LN(Prices!H49/Prices!H48)</f>
        <v>-2.4226412219496489E-3</v>
      </c>
      <c r="I48" s="47">
        <f>LN(Prices!I49/Prices!I48)</f>
        <v>-1.0170952396702716E-2</v>
      </c>
      <c r="J48" s="47">
        <f>LN(Prices!J49/Prices!J48)</f>
        <v>-1.6733654793054119E-2</v>
      </c>
      <c r="K48" s="47">
        <f>LN(Prices!K49/Prices!K48)</f>
        <v>-6.5765673645636017E-3</v>
      </c>
      <c r="L48" s="47">
        <f>LN(Prices!L49/Prices!L48)</f>
        <v>-2.7210220152936494E-2</v>
      </c>
      <c r="M48" s="47">
        <f>LN(Prices!M49/Prices!M48)</f>
        <v>1.2415033203392047E-2</v>
      </c>
      <c r="N48" s="47">
        <f>LN(Prices!N49/Prices!N48)</f>
        <v>3.6465740840933706E-4</v>
      </c>
      <c r="O48" s="47">
        <f>LN(Prices!O49/Prices!O48)</f>
        <v>-1.0645352187079639E-2</v>
      </c>
      <c r="P48" s="47">
        <f>LN(Prices!P49/Prices!P48)</f>
        <v>1.0741622988674709E-2</v>
      </c>
      <c r="Q48" s="47">
        <f>LN(Prices!Q49/Prices!Q48)</f>
        <v>-0.35139788683788858</v>
      </c>
      <c r="R48" s="47" t="e">
        <f>LN(Prices!R49/Prices!R48)</f>
        <v>#DIV/0!</v>
      </c>
      <c r="S48" s="47" t="e">
        <f>LN(Prices!S49/Prices!S48)</f>
        <v>#DIV/0!</v>
      </c>
    </row>
    <row r="49" spans="1:19">
      <c r="A49" s="48">
        <f>Prices!A50</f>
        <v>40515</v>
      </c>
      <c r="B49" s="47">
        <f>LN(Prices!B50/Prices!B49)</f>
        <v>2.8540104395304706E-2</v>
      </c>
      <c r="C49" s="47">
        <f>LN(Prices!C50/Prices!C49)</f>
        <v>2.3808001826986933E-2</v>
      </c>
      <c r="D49" s="47">
        <f>LN(Prices!D50/Prices!D49)</f>
        <v>2.8970040438150487E-2</v>
      </c>
      <c r="E49" s="47">
        <f>LN(Prices!E50/Prices!E49)</f>
        <v>2.9943112137346174E-2</v>
      </c>
      <c r="F49" s="47">
        <f>LN(Prices!F50/Prices!F49)</f>
        <v>3.1542000314385851E-2</v>
      </c>
      <c r="G49" s="47">
        <f>LN(Prices!G50/Prices!G49)</f>
        <v>6.6012661914927676E-2</v>
      </c>
      <c r="H49" s="47">
        <f>LN(Prices!H50/Prices!H49)</f>
        <v>-2.0496524859093383E-3</v>
      </c>
      <c r="I49" s="47">
        <f>LN(Prices!I50/Prices!I49)</f>
        <v>3.1944463373584156E-2</v>
      </c>
      <c r="J49" s="47">
        <f>LN(Prices!J50/Prices!J49)</f>
        <v>5.2000930625526534E-3</v>
      </c>
      <c r="K49" s="47">
        <f>LN(Prices!K50/Prices!K49)</f>
        <v>7.3286921565269766E-4</v>
      </c>
      <c r="L49" s="47">
        <f>LN(Prices!L50/Prices!L49)</f>
        <v>1.3697656731568393E-2</v>
      </c>
      <c r="M49" s="47">
        <f>LN(Prices!M50/Prices!M49)</f>
        <v>6.4477835322358963E-3</v>
      </c>
      <c r="N49" s="47">
        <f>LN(Prices!N50/Prices!N49)</f>
        <v>-3.1781629650395854E-2</v>
      </c>
      <c r="O49" s="47">
        <f>LN(Prices!O50/Prices!O49)</f>
        <v>-2.4454813854590609E-2</v>
      </c>
      <c r="P49" s="47">
        <f>LN(Prices!P50/Prices!P49)</f>
        <v>3.3677500381215413E-2</v>
      </c>
      <c r="Q49" s="47">
        <f>LN(Prices!Q50/Prices!Q49)</f>
        <v>0.14660347419187544</v>
      </c>
      <c r="R49" s="47" t="e">
        <f>LN(Prices!R50/Prices!R49)</f>
        <v>#DIV/0!</v>
      </c>
      <c r="S49" s="47" t="e">
        <f>LN(Prices!S50/Prices!S49)</f>
        <v>#DIV/0!</v>
      </c>
    </row>
    <row r="50" spans="1:19">
      <c r="A50" s="48">
        <f>Prices!A51</f>
        <v>40522</v>
      </c>
      <c r="B50" s="47">
        <f>LN(Prices!B51/Prices!B50)</f>
        <v>-4.3051810748414455E-3</v>
      </c>
      <c r="C50" s="47">
        <f>LN(Prices!C51/Prices!C50)</f>
        <v>-3.9439922623616995E-3</v>
      </c>
      <c r="D50" s="47">
        <f>LN(Prices!D51/Prices!D50)</f>
        <v>-6.565227997814678E-3</v>
      </c>
      <c r="E50" s="47">
        <f>LN(Prices!E51/Prices!E50)</f>
        <v>7.4850469485762561E-3</v>
      </c>
      <c r="F50" s="47">
        <f>LN(Prices!F51/Prices!F50)</f>
        <v>6.6910225297667995E-3</v>
      </c>
      <c r="G50" s="47">
        <f>LN(Prices!G51/Prices!G50)</f>
        <v>-1.0335441095733233E-2</v>
      </c>
      <c r="H50" s="47">
        <f>LN(Prices!H51/Prices!H50)</f>
        <v>-5.9714847974316511E-3</v>
      </c>
      <c r="I50" s="47">
        <f>LN(Prices!I51/Prices!I50)</f>
        <v>-2.0445031818386857E-2</v>
      </c>
      <c r="J50" s="47">
        <f>LN(Prices!J51/Prices!J50)</f>
        <v>-1.0567919084838251E-2</v>
      </c>
      <c r="K50" s="47">
        <f>LN(Prices!K51/Prices!K50)</f>
        <v>-1.0679534386389805E-2</v>
      </c>
      <c r="L50" s="47">
        <f>LN(Prices!L51/Prices!L50)</f>
        <v>-1.3174050820312404E-2</v>
      </c>
      <c r="M50" s="47">
        <f>LN(Prices!M51/Prices!M50)</f>
        <v>-1.6924127166822032E-2</v>
      </c>
      <c r="N50" s="47">
        <f>LN(Prices!N51/Prices!N50)</f>
        <v>7.2749411488482948E-3</v>
      </c>
      <c r="O50" s="47">
        <f>LN(Prices!O51/Prices!O50)</f>
        <v>1.1034330791764541E-2</v>
      </c>
      <c r="P50" s="47">
        <f>LN(Prices!P51/Prices!P50)</f>
        <v>-2.0325465048327156E-2</v>
      </c>
      <c r="Q50" s="47">
        <f>LN(Prices!Q51/Prices!Q50)</f>
        <v>8.7427956874845947E-2</v>
      </c>
      <c r="R50" s="47" t="e">
        <f>LN(Prices!R51/Prices!R50)</f>
        <v>#DIV/0!</v>
      </c>
      <c r="S50" s="47" t="e">
        <f>LN(Prices!S51/Prices!S50)</f>
        <v>#DIV/0!</v>
      </c>
    </row>
    <row r="51" spans="1:19">
      <c r="A51" s="48">
        <f>Prices!A52</f>
        <v>40529</v>
      </c>
      <c r="B51" s="47">
        <f>LN(Prices!B52/Prices!B51)</f>
        <v>8.9183843027442478E-3</v>
      </c>
      <c r="C51" s="47">
        <f>LN(Prices!C52/Prices!C51)</f>
        <v>-1.1523659257553821E-3</v>
      </c>
      <c r="D51" s="47">
        <f>LN(Prices!D52/Prices!D51)</f>
        <v>-6.4746746897515065E-3</v>
      </c>
      <c r="E51" s="47">
        <f>LN(Prices!E52/Prices!E51)</f>
        <v>1.0499690746494561E-3</v>
      </c>
      <c r="F51" s="47">
        <f>LN(Prices!F52/Prices!F51)</f>
        <v>2.4220417532112401E-3</v>
      </c>
      <c r="G51" s="47">
        <f>LN(Prices!G52/Prices!G51)</f>
        <v>1.3066340165819255E-2</v>
      </c>
      <c r="H51" s="47">
        <f>LN(Prices!H52/Prices!H51)</f>
        <v>1.0579253310504894E-4</v>
      </c>
      <c r="I51" s="47">
        <f>LN(Prices!I52/Prices!I51)</f>
        <v>-1.6824197215042927E-2</v>
      </c>
      <c r="J51" s="47">
        <f>LN(Prices!J52/Prices!J51)</f>
        <v>-4.7364934049096792E-3</v>
      </c>
      <c r="K51" s="47">
        <f>LN(Prices!K52/Prices!K51)</f>
        <v>-1.9439864520545934E-2</v>
      </c>
      <c r="L51" s="47">
        <f>LN(Prices!L52/Prices!L51)</f>
        <v>2.7879439560039407E-3</v>
      </c>
      <c r="M51" s="47">
        <f>LN(Prices!M52/Prices!M51)</f>
        <v>1.6090644949135958E-2</v>
      </c>
      <c r="N51" s="47">
        <f>LN(Prices!N52/Prices!N51)</f>
        <v>-1.3314974611529692E-2</v>
      </c>
      <c r="O51" s="47">
        <f>LN(Prices!O52/Prices!O51)</f>
        <v>2.5340526705569803E-3</v>
      </c>
      <c r="P51" s="47">
        <f>LN(Prices!P52/Prices!P51)</f>
        <v>-4.9168741682389158E-3</v>
      </c>
      <c r="Q51" s="47">
        <f>LN(Prices!Q52/Prices!Q51)</f>
        <v>9.8674322759014624E-2</v>
      </c>
      <c r="R51" s="47" t="e">
        <f>LN(Prices!R52/Prices!R51)</f>
        <v>#DIV/0!</v>
      </c>
      <c r="S51" s="47" t="e">
        <f>LN(Prices!S52/Prices!S51)</f>
        <v>#DIV/0!</v>
      </c>
    </row>
    <row r="52" spans="1:19">
      <c r="A52" s="48">
        <f>Prices!A53</f>
        <v>40536</v>
      </c>
      <c r="B52" s="47">
        <f>LN(Prices!B53/Prices!B52)</f>
        <v>6.0206837143517112E-3</v>
      </c>
      <c r="C52" s="47">
        <f>LN(Prices!C53/Prices!C52)</f>
        <v>9.137510241492423E-3</v>
      </c>
      <c r="D52" s="47">
        <f>LN(Prices!D53/Prices!D52)</f>
        <v>2.5650907258484873E-2</v>
      </c>
      <c r="E52" s="47">
        <f>LN(Prices!E53/Prices!E52)</f>
        <v>1.3095208970435626E-2</v>
      </c>
      <c r="F52" s="47">
        <f>LN(Prices!F53/Prices!F52)</f>
        <v>1.1201019193903049E-2</v>
      </c>
      <c r="G52" s="47">
        <f>LN(Prices!G53/Prices!G52)</f>
        <v>2.2649803457849591E-2</v>
      </c>
      <c r="H52" s="47">
        <f>LN(Prices!H53/Prices!H52)</f>
        <v>5.6809889637568811E-5</v>
      </c>
      <c r="I52" s="47">
        <f>LN(Prices!I53/Prices!I52)</f>
        <v>3.1925290146247488E-2</v>
      </c>
      <c r="J52" s="47">
        <f>LN(Prices!J53/Prices!J52)</f>
        <v>1.5133590171686497E-2</v>
      </c>
      <c r="K52" s="47">
        <f>LN(Prices!K53/Prices!K52)</f>
        <v>5.2710965418625464E-3</v>
      </c>
      <c r="L52" s="47">
        <f>LN(Prices!L53/Prices!L52)</f>
        <v>7.7996755578108659E-3</v>
      </c>
      <c r="M52" s="47">
        <f>LN(Prices!M53/Prices!M52)</f>
        <v>4.7636061398579748E-4</v>
      </c>
      <c r="N52" s="47">
        <f>LN(Prices!N53/Prices!N52)</f>
        <v>-1.9708920873432612E-3</v>
      </c>
      <c r="O52" s="47">
        <f>LN(Prices!O53/Prices!O52)</f>
        <v>-1.9292792083355905E-2</v>
      </c>
      <c r="P52" s="47">
        <f>LN(Prices!P53/Prices!P52)</f>
        <v>3.6390671755310599E-3</v>
      </c>
      <c r="Q52" s="47">
        <f>LN(Prices!Q53/Prices!Q52)</f>
        <v>0.12405264866997882</v>
      </c>
      <c r="R52" s="47" t="e">
        <f>LN(Prices!R53/Prices!R52)</f>
        <v>#DIV/0!</v>
      </c>
      <c r="S52" s="47" t="e">
        <f>LN(Prices!S53/Prices!S52)</f>
        <v>#DIV/0!</v>
      </c>
    </row>
    <row r="53" spans="1:19">
      <c r="A53" s="48">
        <f>Prices!A54</f>
        <v>40543</v>
      </c>
      <c r="B53" s="47">
        <f>LN(Prices!B54/Prices!B53)</f>
        <v>1.3215341403017691E-2</v>
      </c>
      <c r="C53" s="47">
        <f>LN(Prices!C54/Prices!C53)</f>
        <v>1.6660722956919078E-2</v>
      </c>
      <c r="D53" s="47">
        <f>LN(Prices!D54/Prices!D53)</f>
        <v>1.4836202291626506E-2</v>
      </c>
      <c r="E53" s="47">
        <f>LN(Prices!E54/Prices!E53)</f>
        <v>4.4235907858999951E-3</v>
      </c>
      <c r="F53" s="47">
        <f>LN(Prices!F54/Prices!F53)</f>
        <v>5.3679395279627529E-3</v>
      </c>
      <c r="G53" s="47">
        <f>LN(Prices!G54/Prices!G53)</f>
        <v>1.0396868531001982E-2</v>
      </c>
      <c r="H53" s="47">
        <f>LN(Prices!H54/Prices!H53)</f>
        <v>2.5013304715485285E-3</v>
      </c>
      <c r="I53" s="47">
        <f>LN(Prices!I54/Prices!I53)</f>
        <v>2.0048682926886757E-2</v>
      </c>
      <c r="J53" s="47">
        <f>LN(Prices!J54/Prices!J53)</f>
        <v>1.0579761145764062E-2</v>
      </c>
      <c r="K53" s="47">
        <f>LN(Prices!K54/Prices!K53)</f>
        <v>1.5009383680820733E-3</v>
      </c>
      <c r="L53" s="47">
        <f>LN(Prices!L54/Prices!L53)</f>
        <v>3.2750180095532698E-3</v>
      </c>
      <c r="M53" s="47">
        <f>LN(Prices!M54/Prices!M53)</f>
        <v>-1.3183316534100846E-2</v>
      </c>
      <c r="N53" s="47">
        <f>LN(Prices!N54/Prices!N53)</f>
        <v>-4.9442918203246988E-3</v>
      </c>
      <c r="O53" s="47">
        <f>LN(Prices!O54/Prices!O53)</f>
        <v>-3.9424836976010517E-3</v>
      </c>
      <c r="P53" s="47">
        <f>LN(Prices!P54/Prices!P53)</f>
        <v>2.3024191046179844E-2</v>
      </c>
      <c r="Q53" s="47">
        <f>LN(Prices!Q54/Prices!Q53)</f>
        <v>7.3869848566455482E-2</v>
      </c>
      <c r="R53" s="47" t="e">
        <f>LN(Prices!R54/Prices!R53)</f>
        <v>#DIV/0!</v>
      </c>
      <c r="S53" s="47" t="e">
        <f>LN(Prices!S54/Prices!S53)</f>
        <v>#DIV/0!</v>
      </c>
    </row>
    <row r="54" spans="1:19">
      <c r="A54" s="48">
        <f>Prices!A55</f>
        <v>40550</v>
      </c>
      <c r="B54" s="47">
        <f>LN(Prices!B55/Prices!B54)</f>
        <v>-1.3702156828453152E-2</v>
      </c>
      <c r="C54" s="47">
        <f>LN(Prices!C55/Prices!C54)</f>
        <v>7.8954678087782559E-3</v>
      </c>
      <c r="D54" s="47">
        <f>LN(Prices!D55/Prices!D54)</f>
        <v>3.8510959020974724E-3</v>
      </c>
      <c r="E54" s="47">
        <f>LN(Prices!E55/Prices!E54)</f>
        <v>1.0462702205284397E-3</v>
      </c>
      <c r="F54" s="47">
        <f>LN(Prices!F55/Prices!F54)</f>
        <v>1.8571486970559074E-3</v>
      </c>
      <c r="G54" s="47">
        <f>LN(Prices!G55/Prices!G54)</f>
        <v>-1.5100244384880434E-2</v>
      </c>
      <c r="H54" s="47">
        <f>LN(Prices!H55/Prices!H54)</f>
        <v>-2.9803977396966794E-3</v>
      </c>
      <c r="I54" s="47">
        <f>LN(Prices!I55/Prices!I54)</f>
        <v>-9.2294026247127913E-3</v>
      </c>
      <c r="J54" s="47">
        <f>LN(Prices!J55/Prices!J54)</f>
        <v>-1.4111189619824837E-2</v>
      </c>
      <c r="K54" s="47">
        <f>LN(Prices!K55/Prices!K54)</f>
        <v>1.4986889279464803E-3</v>
      </c>
      <c r="L54" s="47">
        <f>LN(Prices!L55/Prices!L54)</f>
        <v>-2.2449389660972256E-2</v>
      </c>
      <c r="M54" s="47">
        <f>LN(Prices!M55/Prices!M54)</f>
        <v>-2.0845516192683083E-2</v>
      </c>
      <c r="N54" s="47">
        <f>LN(Prices!N55/Prices!N54)</f>
        <v>1.7461421015059847E-2</v>
      </c>
      <c r="O54" s="47">
        <f>LN(Prices!O55/Prices!O54)</f>
        <v>8.1264555570251286E-3</v>
      </c>
      <c r="P54" s="47">
        <f>LN(Prices!P55/Prices!P54)</f>
        <v>-2.7764865147026831E-2</v>
      </c>
      <c r="Q54" s="47">
        <f>LN(Prices!Q55/Prices!Q54)</f>
        <v>0.18025544035648261</v>
      </c>
      <c r="R54" s="47" t="e">
        <f>LN(Prices!R55/Prices!R54)</f>
        <v>#DIV/0!</v>
      </c>
      <c r="S54" s="47" t="e">
        <f>LN(Prices!S55/Prices!S54)</f>
        <v>#DIV/0!</v>
      </c>
    </row>
    <row r="55" spans="1:19">
      <c r="A55" s="48">
        <f>Prices!A56</f>
        <v>40557</v>
      </c>
      <c r="B55" s="47">
        <f>LN(Prices!B56/Prices!B55)</f>
        <v>1.2003829689306467E-3</v>
      </c>
      <c r="C55" s="47">
        <f>LN(Prices!C56/Prices!C55)</f>
        <v>9.5007333597594279E-3</v>
      </c>
      <c r="D55" s="47">
        <f>LN(Prices!D56/Prices!D55)</f>
        <v>1.3616040353015699E-2</v>
      </c>
      <c r="E55" s="47">
        <f>LN(Prices!E56/Prices!E55)</f>
        <v>2.130245277101557E-2</v>
      </c>
      <c r="F55" s="47">
        <f>LN(Prices!F56/Prices!F55)</f>
        <v>2.2601490396547925E-2</v>
      </c>
      <c r="G55" s="47">
        <f>LN(Prices!G56/Prices!G55)</f>
        <v>5.5740692083500701E-2</v>
      </c>
      <c r="H55" s="47">
        <f>LN(Prices!H56/Prices!H55)</f>
        <v>-6.0577546991584183E-4</v>
      </c>
      <c r="I55" s="47">
        <f>LN(Prices!I56/Prices!I55)</f>
        <v>1.175552567799255E-2</v>
      </c>
      <c r="J55" s="47">
        <f>LN(Prices!J56/Prices!J55)</f>
        <v>1.1070554320479938E-2</v>
      </c>
      <c r="K55" s="47">
        <f>LN(Prices!K56/Prices!K55)</f>
        <v>-3.7509421322716972E-3</v>
      </c>
      <c r="L55" s="47">
        <f>LN(Prices!L56/Prices!L55)</f>
        <v>1.7619295744084922E-2</v>
      </c>
      <c r="M55" s="47">
        <f>LN(Prices!M56/Prices!M55)</f>
        <v>2.4698621501586616E-2</v>
      </c>
      <c r="N55" s="47">
        <f>LN(Prices!N56/Prices!N55)</f>
        <v>-3.5466062180279832E-2</v>
      </c>
      <c r="O55" s="47">
        <f>LN(Prices!O56/Prices!O55)</f>
        <v>-2.9591530117021652E-3</v>
      </c>
      <c r="P55" s="47">
        <f>LN(Prices!P56/Prices!P55)</f>
        <v>0</v>
      </c>
      <c r="Q55" s="47">
        <f>LN(Prices!Q56/Prices!Q55)</f>
        <v>0.13430668662898596</v>
      </c>
      <c r="R55" s="47" t="e">
        <f>LN(Prices!R56/Prices!R55)</f>
        <v>#DIV/0!</v>
      </c>
      <c r="S55" s="47" t="e">
        <f>LN(Prices!S56/Prices!S55)</f>
        <v>#DIV/0!</v>
      </c>
    </row>
    <row r="56" spans="1:19">
      <c r="A56" s="48">
        <f>Prices!A57</f>
        <v>40564</v>
      </c>
      <c r="B56" s="47">
        <f>LN(Prices!B57/Prices!B56)</f>
        <v>-1.5191654320949219E-2</v>
      </c>
      <c r="C56" s="47">
        <f>LN(Prices!C57/Prices!C56)</f>
        <v>-1.0481111464134772E-2</v>
      </c>
      <c r="D56" s="47">
        <f>LN(Prices!D57/Prices!D56)</f>
        <v>-5.8309203107933215E-3</v>
      </c>
      <c r="E56" s="47">
        <f>LN(Prices!E57/Prices!E56)</f>
        <v>-4.9472825811810051E-3</v>
      </c>
      <c r="F56" s="47">
        <f>LN(Prices!F57/Prices!F56)</f>
        <v>-6.9899804047100509E-3</v>
      </c>
      <c r="G56" s="47">
        <f>LN(Prices!G57/Prices!G56)</f>
        <v>-1.100479824210928E-2</v>
      </c>
      <c r="H56" s="47">
        <f>LN(Prices!H57/Prices!H56)</f>
        <v>-2.1859970472122179E-3</v>
      </c>
      <c r="I56" s="47">
        <f>LN(Prices!I57/Prices!I56)</f>
        <v>-2.3739994406161273E-3</v>
      </c>
      <c r="J56" s="47">
        <f>LN(Prices!J57/Prices!J56)</f>
        <v>3.2685016341066383E-3</v>
      </c>
      <c r="K56" s="47">
        <f>LN(Prices!K57/Prices!K56)</f>
        <v>-8.3398283336697729E-3</v>
      </c>
      <c r="L56" s="47">
        <f>LN(Prices!L57/Prices!L56)</f>
        <v>2.7629097182224334E-3</v>
      </c>
      <c r="M56" s="47">
        <f>LN(Prices!M57/Prices!M56)</f>
        <v>-4.9394715211245142E-3</v>
      </c>
      <c r="N56" s="47">
        <f>LN(Prices!N57/Prices!N56)</f>
        <v>3.8160069646644174E-2</v>
      </c>
      <c r="O56" s="47">
        <f>LN(Prices!O57/Prices!O56)</f>
        <v>2.1920082447864066E-2</v>
      </c>
      <c r="P56" s="47">
        <f>LN(Prices!P57/Prices!P56)</f>
        <v>-1.733219650389816E-2</v>
      </c>
      <c r="Q56" s="47">
        <f>LN(Prices!Q57/Prices!Q56)</f>
        <v>8.1363298656074709E-2</v>
      </c>
      <c r="R56" s="47" t="e">
        <f>LN(Prices!R57/Prices!R56)</f>
        <v>#DIV/0!</v>
      </c>
      <c r="S56" s="47" t="e">
        <f>LN(Prices!S57/Prices!S56)</f>
        <v>#DIV/0!</v>
      </c>
    </row>
    <row r="57" spans="1:19">
      <c r="A57" s="48">
        <f>Prices!A58</f>
        <v>40571</v>
      </c>
      <c r="B57" s="47">
        <f>LN(Prices!B58/Prices!B57)</f>
        <v>-1.3455495642566317E-2</v>
      </c>
      <c r="C57" s="47">
        <f>LN(Prices!C58/Prices!C57)</f>
        <v>-5.1312935618018779E-3</v>
      </c>
      <c r="D57" s="47">
        <f>LN(Prices!D58/Prices!D57)</f>
        <v>4.6927602132205929E-3</v>
      </c>
      <c r="E57" s="47">
        <f>LN(Prices!E58/Prices!E57)</f>
        <v>-3.1481915435437708E-4</v>
      </c>
      <c r="F57" s="47">
        <f>LN(Prices!F58/Prices!F57)</f>
        <v>2.1917808306890396E-4</v>
      </c>
      <c r="G57" s="47">
        <f>LN(Prices!G58/Prices!G57)</f>
        <v>1.8475807247479843E-2</v>
      </c>
      <c r="H57" s="47">
        <f>LN(Prices!H58/Prices!H57)</f>
        <v>2.0928508586097377E-4</v>
      </c>
      <c r="I57" s="47">
        <f>LN(Prices!I58/Prices!I57)</f>
        <v>-8.1258024179453429E-4</v>
      </c>
      <c r="J57" s="47">
        <f>LN(Prices!J58/Prices!J57)</f>
        <v>-3.0188720214943455E-3</v>
      </c>
      <c r="K57" s="47">
        <f>LN(Prices!K58/Prices!K57)</f>
        <v>-3.3783174722091234E-3</v>
      </c>
      <c r="L57" s="47">
        <f>LN(Prices!L58/Prices!L57)</f>
        <v>-3.8009720951749878E-3</v>
      </c>
      <c r="M57" s="47">
        <f>LN(Prices!M58/Prices!M57)</f>
        <v>-3.5085632749621222E-3</v>
      </c>
      <c r="N57" s="47">
        <f>LN(Prices!N58/Prices!N57)</f>
        <v>1.8950896552844924E-2</v>
      </c>
      <c r="O57" s="47">
        <f>LN(Prices!O58/Prices!O57)</f>
        <v>8.09771852167002E-3</v>
      </c>
      <c r="P57" s="47">
        <f>LN(Prices!P58/Prices!P57)</f>
        <v>-1.839411458030216E-2</v>
      </c>
      <c r="Q57" s="47">
        <f>LN(Prices!Q58/Prices!Q57)</f>
        <v>0.62848362555887338</v>
      </c>
      <c r="R57" s="47" t="e">
        <f>LN(Prices!R58/Prices!R57)</f>
        <v>#DIV/0!</v>
      </c>
      <c r="S57" s="47" t="e">
        <f>LN(Prices!S58/Prices!S57)</f>
        <v>#DIV/0!</v>
      </c>
    </row>
    <row r="58" spans="1:19">
      <c r="A58" s="48">
        <f>Prices!A59</f>
        <v>40578</v>
      </c>
      <c r="B58" s="47">
        <f>LN(Prices!B59/Prices!B58)</f>
        <v>9.6625525574298068E-3</v>
      </c>
      <c r="C58" s="47">
        <f>LN(Prices!C59/Prices!C58)</f>
        <v>1.6527095191161374E-2</v>
      </c>
      <c r="D58" s="47">
        <f>LN(Prices!D59/Prices!D58)</f>
        <v>1.4508937743888275E-2</v>
      </c>
      <c r="E58" s="47">
        <f>LN(Prices!E59/Prices!E58)</f>
        <v>2.2417389635023922E-2</v>
      </c>
      <c r="F58" s="47">
        <f>LN(Prices!F59/Prices!F58)</f>
        <v>2.2036075710329874E-2</v>
      </c>
      <c r="G58" s="47">
        <f>LN(Prices!G59/Prices!G58)</f>
        <v>4.1154386818071991E-3</v>
      </c>
      <c r="H58" s="47">
        <f>LN(Prices!H59/Prices!H58)</f>
        <v>-3.9641984947948504E-3</v>
      </c>
      <c r="I58" s="47">
        <f>LN(Prices!I59/Prices!I58)</f>
        <v>8.8648260714231757E-3</v>
      </c>
      <c r="J58" s="47">
        <f>LN(Prices!J59/Prices!J58)</f>
        <v>7.3808009198417408E-3</v>
      </c>
      <c r="K58" s="47">
        <f>LN(Prices!K59/Prices!K58)</f>
        <v>0</v>
      </c>
      <c r="L58" s="47">
        <f>LN(Prices!L59/Prices!L58)</f>
        <v>9.9897489393907975E-3</v>
      </c>
      <c r="M58" s="47">
        <f>LN(Prices!M59/Prices!M58)</f>
        <v>-6.4441830400603492E-3</v>
      </c>
      <c r="N58" s="47">
        <f>LN(Prices!N59/Prices!N58)</f>
        <v>-2.863963771428973E-3</v>
      </c>
      <c r="O58" s="47">
        <f>LN(Prices!O59/Prices!O58)</f>
        <v>-8.6651301940507425E-3</v>
      </c>
      <c r="P58" s="47">
        <f>LN(Prices!P59/Prices!P58)</f>
        <v>2.691367890156841E-2</v>
      </c>
      <c r="Q58" s="47">
        <f>LN(Prices!Q59/Prices!Q58)</f>
        <v>0.15448406872849602</v>
      </c>
      <c r="R58" s="47" t="e">
        <f>LN(Prices!R59/Prices!R58)</f>
        <v>#DIV/0!</v>
      </c>
      <c r="S58" s="47" t="e">
        <f>LN(Prices!S59/Prices!S58)</f>
        <v>#DIV/0!</v>
      </c>
    </row>
    <row r="59" spans="1:19">
      <c r="A59" s="48">
        <f>Prices!A60</f>
        <v>40585</v>
      </c>
      <c r="B59" s="47">
        <f>LN(Prices!B60/Prices!B59)</f>
        <v>-1.5317294676110642E-2</v>
      </c>
      <c r="C59" s="47">
        <f>LN(Prices!C60/Prices!C59)</f>
        <v>1.3895098158367904E-3</v>
      </c>
      <c r="D59" s="47">
        <f>LN(Prices!D60/Prices!D59)</f>
        <v>-1.2865344226407187E-2</v>
      </c>
      <c r="E59" s="47">
        <f>LN(Prices!E60/Prices!E59)</f>
        <v>6.9893723229345365E-3</v>
      </c>
      <c r="F59" s="47">
        <f>LN(Prices!F60/Prices!F59)</f>
        <v>3.4953846623383806E-3</v>
      </c>
      <c r="G59" s="47">
        <f>LN(Prices!G60/Prices!G59)</f>
        <v>1.5900166039570483E-2</v>
      </c>
      <c r="H59" s="47">
        <f>LN(Prices!H60/Prices!H59)</f>
        <v>-2.1950827328683056E-3</v>
      </c>
      <c r="I59" s="47">
        <f>LN(Prices!I60/Prices!I59)</f>
        <v>-1.4124574667740678E-2</v>
      </c>
      <c r="J59" s="47">
        <f>LN(Prices!J60/Prices!J59)</f>
        <v>-1.0799492876793701E-2</v>
      </c>
      <c r="K59" s="47">
        <f>LN(Prices!K60/Prices!K59)</f>
        <v>-8.0168400350818392E-3</v>
      </c>
      <c r="L59" s="47">
        <f>LN(Prices!L60/Prices!L59)</f>
        <v>-8.2602431468176939E-3</v>
      </c>
      <c r="M59" s="47">
        <f>LN(Prices!M60/Prices!M59)</f>
        <v>2.6799869859426245E-3</v>
      </c>
      <c r="N59" s="47">
        <f>LN(Prices!N60/Prices!N59)</f>
        <v>-2.7246969984594908E-3</v>
      </c>
      <c r="O59" s="47">
        <f>LN(Prices!O60/Prices!O59)</f>
        <v>1.4959750709898136E-2</v>
      </c>
      <c r="P59" s="47">
        <f>LN(Prices!P60/Prices!P59)</f>
        <v>6.620402026714654E-3</v>
      </c>
      <c r="Q59" s="47">
        <f>LN(Prices!Q60/Prices!Q59)</f>
        <v>-0.21130909366720704</v>
      </c>
      <c r="R59" s="47" t="e">
        <f>LN(Prices!R60/Prices!R59)</f>
        <v>#DIV/0!</v>
      </c>
      <c r="S59" s="47" t="e">
        <f>LN(Prices!S60/Prices!S59)</f>
        <v>#DIV/0!</v>
      </c>
    </row>
    <row r="60" spans="1:19">
      <c r="A60" s="48">
        <f>Prices!A61</f>
        <v>40592</v>
      </c>
      <c r="B60" s="47">
        <f>LN(Prices!B61/Prices!B60)</f>
        <v>1.9077317576232791E-2</v>
      </c>
      <c r="C60" s="47">
        <f>LN(Prices!C61/Prices!C60)</f>
        <v>6.7586896136628506E-3</v>
      </c>
      <c r="D60" s="47">
        <f>LN(Prices!D61/Prices!D60)</f>
        <v>1.7406988888618375E-2</v>
      </c>
      <c r="E60" s="47">
        <f>LN(Prices!E61/Prices!E60)</f>
        <v>1.6001169921337755E-2</v>
      </c>
      <c r="F60" s="47">
        <f>LN(Prices!F61/Prices!F60)</f>
        <v>1.8275336640160986E-2</v>
      </c>
      <c r="G60" s="47">
        <f>LN(Prices!G61/Prices!G60)</f>
        <v>1.0688996107966024E-2</v>
      </c>
      <c r="H60" s="47">
        <f>LN(Prices!H61/Prices!H60)</f>
        <v>-3.806550179464973E-4</v>
      </c>
      <c r="I60" s="47">
        <f>LN(Prices!I61/Prices!I60)</f>
        <v>2.6421875302549858E-2</v>
      </c>
      <c r="J60" s="47">
        <f>LN(Prices!J61/Prices!J60)</f>
        <v>1.4286804060727047E-2</v>
      </c>
      <c r="K60" s="47">
        <f>LN(Prices!K61/Prices!K60)</f>
        <v>0</v>
      </c>
      <c r="L60" s="47">
        <f>LN(Prices!L61/Prices!L60)</f>
        <v>1.1852754067308839E-2</v>
      </c>
      <c r="M60" s="47">
        <f>LN(Prices!M61/Prices!M60)</f>
        <v>1.6170257006895058E-2</v>
      </c>
      <c r="N60" s="47">
        <f>LN(Prices!N61/Prices!N60)</f>
        <v>-3.9899565271812572E-3</v>
      </c>
      <c r="O60" s="47">
        <f>LN(Prices!O61/Prices!O60)</f>
        <v>-6.8574547135013585E-3</v>
      </c>
      <c r="P60" s="47">
        <f>LN(Prices!P61/Prices!P60)</f>
        <v>1.4185974439558918E-2</v>
      </c>
      <c r="Q60" s="47">
        <f>LN(Prices!Q61/Prices!Q60)</f>
        <v>4.5985113241823437E-2</v>
      </c>
      <c r="R60" s="47" t="e">
        <f>LN(Prices!R61/Prices!R60)</f>
        <v>#DIV/0!</v>
      </c>
      <c r="S60" s="47" t="e">
        <f>LN(Prices!S61/Prices!S60)</f>
        <v>#DIV/0!</v>
      </c>
    </row>
    <row r="61" spans="1:19">
      <c r="A61" s="48">
        <f>Prices!A62</f>
        <v>40599</v>
      </c>
      <c r="B61" s="47">
        <f>LN(Prices!B62/Prices!B61)</f>
        <v>-1.2655461270012875E-2</v>
      </c>
      <c r="C61" s="47">
        <f>LN(Prices!C62/Prices!C61)</f>
        <v>4.6588718731426356E-3</v>
      </c>
      <c r="D61" s="47">
        <f>LN(Prices!D62/Prices!D61)</f>
        <v>-9.2919504884615787E-3</v>
      </c>
      <c r="E61" s="47">
        <f>LN(Prices!E62/Prices!E61)</f>
        <v>-1.5770024145616214E-2</v>
      </c>
      <c r="F61" s="47">
        <f>LN(Prices!F62/Prices!F61)</f>
        <v>-1.8488989028539193E-2</v>
      </c>
      <c r="G61" s="47">
        <f>LN(Prices!G62/Prices!G61)</f>
        <v>8.9690189199656059E-2</v>
      </c>
      <c r="H61" s="47">
        <f>LN(Prices!H62/Prices!H61)</f>
        <v>4.6223090306913685E-3</v>
      </c>
      <c r="I61" s="47">
        <f>LN(Prices!I62/Prices!I61)</f>
        <v>-3.0127455527596946E-2</v>
      </c>
      <c r="J61" s="47">
        <f>LN(Prices!J62/Prices!J61)</f>
        <v>1.9493822346196962E-3</v>
      </c>
      <c r="K61" s="47">
        <f>LN(Prices!K62/Prices!K61)</f>
        <v>7.6628356240038709E-4</v>
      </c>
      <c r="L61" s="47">
        <f>LN(Prices!L62/Prices!L61)</f>
        <v>1.5418432543938206E-2</v>
      </c>
      <c r="M61" s="47">
        <f>LN(Prices!M62/Prices!M61)</f>
        <v>-5.4012013921393466E-3</v>
      </c>
      <c r="N61" s="47">
        <f>LN(Prices!N62/Prices!N61)</f>
        <v>1.4260753292344594E-2</v>
      </c>
      <c r="O61" s="47">
        <f>LN(Prices!O62/Prices!O61)</f>
        <v>1.6933262409590567E-2</v>
      </c>
      <c r="P61" s="47">
        <f>LN(Prices!P62/Prices!P61)</f>
        <v>1.3631869780141052E-2</v>
      </c>
      <c r="Q61" s="47">
        <f>LN(Prices!Q62/Prices!Q61)</f>
        <v>1.1062183313717271E-2</v>
      </c>
      <c r="R61" s="47" t="e">
        <f>LN(Prices!R62/Prices!R61)</f>
        <v>#DIV/0!</v>
      </c>
      <c r="S61" s="47" t="e">
        <f>LN(Prices!S62/Prices!S61)</f>
        <v>#DIV/0!</v>
      </c>
    </row>
    <row r="62" spans="1:19">
      <c r="A62" s="48">
        <f>Prices!A63</f>
        <v>40606</v>
      </c>
      <c r="B62" s="47">
        <f>LN(Prices!B63/Prices!B62)</f>
        <v>2.4404708699484464E-2</v>
      </c>
      <c r="C62" s="47">
        <f>LN(Prices!C63/Prices!C62)</f>
        <v>8.1886253615415221E-3</v>
      </c>
      <c r="D62" s="47">
        <f>LN(Prices!D63/Prices!D62)</f>
        <v>4.8126596844154578E-3</v>
      </c>
      <c r="E62" s="47">
        <f>LN(Prices!E63/Prices!E62)</f>
        <v>5.3090757997666929E-3</v>
      </c>
      <c r="F62" s="47">
        <f>LN(Prices!F63/Prices!F62)</f>
        <v>6.8143364197301879E-3</v>
      </c>
      <c r="G62" s="47">
        <f>LN(Prices!G63/Prices!G62)</f>
        <v>3.3583446273085446E-2</v>
      </c>
      <c r="H62" s="47">
        <f>LN(Prices!H63/Prices!H62)</f>
        <v>-3.1598032609090878E-3</v>
      </c>
      <c r="I62" s="47">
        <f>LN(Prices!I63/Prices!I62)</f>
        <v>2.7431015589550033E-2</v>
      </c>
      <c r="J62" s="47">
        <f>LN(Prices!J63/Prices!J62)</f>
        <v>3.5317983174266787E-3</v>
      </c>
      <c r="K62" s="47">
        <f>LN(Prices!K63/Prices!K62)</f>
        <v>6.8702560307522748E-3</v>
      </c>
      <c r="L62" s="47">
        <f>LN(Prices!L63/Prices!L62)</f>
        <v>3.5266536985110214E-3</v>
      </c>
      <c r="M62" s="47">
        <f>LN(Prices!M63/Prices!M62)</f>
        <v>-1.7115183820479864E-2</v>
      </c>
      <c r="N62" s="47">
        <f>LN(Prices!N63/Prices!N62)</f>
        <v>4.0062696990480545E-3</v>
      </c>
      <c r="O62" s="47">
        <f>LN(Prices!O63/Prices!O62)</f>
        <v>-9.1443331045684192E-3</v>
      </c>
      <c r="P62" s="47">
        <f>LN(Prices!P63/Prices!P62)</f>
        <v>1.7315930909112771E-2</v>
      </c>
      <c r="Q62" s="47">
        <f>LN(Prices!Q63/Prices!Q62)</f>
        <v>-8.2571323861087495E-3</v>
      </c>
      <c r="R62" s="47" t="e">
        <f>LN(Prices!R63/Prices!R62)</f>
        <v>#DIV/0!</v>
      </c>
      <c r="S62" s="47" t="e">
        <f>LN(Prices!S63/Prices!S62)</f>
        <v>#DIV/0!</v>
      </c>
    </row>
    <row r="63" spans="1:19">
      <c r="A63" s="48">
        <f>Prices!A64</f>
        <v>40613</v>
      </c>
      <c r="B63" s="47">
        <f>LN(Prices!B64/Prices!B63)</f>
        <v>-1.3825406951948522E-2</v>
      </c>
      <c r="C63" s="47">
        <f>LN(Prices!C64/Prices!C63)</f>
        <v>-8.3855025312327917E-3</v>
      </c>
      <c r="D63" s="47">
        <f>LN(Prices!D64/Prices!D63)</f>
        <v>-1.3749157168394522E-2</v>
      </c>
      <c r="E63" s="47">
        <f>LN(Prices!E64/Prices!E63)</f>
        <v>-2.5058472573552353E-2</v>
      </c>
      <c r="F63" s="47">
        <f>LN(Prices!F64/Prices!F63)</f>
        <v>-2.427355779149892E-2</v>
      </c>
      <c r="G63" s="47">
        <f>LN(Prices!G64/Prices!G63)</f>
        <v>-1.8537583187014872E-2</v>
      </c>
      <c r="H63" s="47">
        <f>LN(Prices!H64/Prices!H63)</f>
        <v>1.1891787138058755E-3</v>
      </c>
      <c r="I63" s="47">
        <f>LN(Prices!I64/Prices!I63)</f>
        <v>-1.9718684454124214E-2</v>
      </c>
      <c r="J63" s="47">
        <f>LN(Prices!J64/Prices!J63)</f>
        <v>6.4709827319730821E-3</v>
      </c>
      <c r="K63" s="47">
        <f>LN(Prices!K64/Prices!K63)</f>
        <v>6.445519945019935E-3</v>
      </c>
      <c r="L63" s="47">
        <f>LN(Prices!L64/Prices!L63)</f>
        <v>-1.5679175485951899E-3</v>
      </c>
      <c r="M63" s="47">
        <f>LN(Prices!M64/Prices!M63)</f>
        <v>7.318890928346272E-3</v>
      </c>
      <c r="N63" s="47">
        <f>LN(Prices!N64/Prices!N63)</f>
        <v>1.7225030397397131E-2</v>
      </c>
      <c r="O63" s="47">
        <f>LN(Prices!O64/Prices!O63)</f>
        <v>9.8821136483323649E-3</v>
      </c>
      <c r="P63" s="47">
        <f>LN(Prices!P64/Prices!P63)</f>
        <v>-1.0918927448628175E-2</v>
      </c>
      <c r="Q63" s="47">
        <f>LN(Prices!Q64/Prices!Q63)</f>
        <v>-0.18589094469648093</v>
      </c>
      <c r="R63" s="47" t="e">
        <f>LN(Prices!R64/Prices!R63)</f>
        <v>#DIV/0!</v>
      </c>
      <c r="S63" s="47" t="e">
        <f>LN(Prices!S64/Prices!S63)</f>
        <v>#DIV/0!</v>
      </c>
    </row>
    <row r="64" spans="1:19">
      <c r="A64" s="48">
        <f>Prices!A65</f>
        <v>40620</v>
      </c>
      <c r="B64" s="47">
        <f>LN(Prices!B65/Prices!B64)</f>
        <v>-7.7161643253852216E-3</v>
      </c>
      <c r="C64" s="47">
        <f>LN(Prices!C65/Prices!C64)</f>
        <v>-1.7821494722977806E-2</v>
      </c>
      <c r="D64" s="47">
        <f>LN(Prices!D65/Prices!D64)</f>
        <v>-2.729888858850494E-2</v>
      </c>
      <c r="E64" s="47">
        <f>LN(Prices!E65/Prices!E64)</f>
        <v>-2.1474962538298902E-2</v>
      </c>
      <c r="F64" s="47">
        <f>LN(Prices!F65/Prices!F64)</f>
        <v>-2.1465239372295213E-2</v>
      </c>
      <c r="G64" s="47">
        <f>LN(Prices!G65/Prices!G64)</f>
        <v>7.9027092842750949E-4</v>
      </c>
      <c r="H64" s="47">
        <f>LN(Prices!H65/Prices!H64)</f>
        <v>4.4706786915197265E-3</v>
      </c>
      <c r="I64" s="47">
        <f>LN(Prices!I65/Prices!I64)</f>
        <v>-1.8496153178315568E-2</v>
      </c>
      <c r="J64" s="47">
        <f>LN(Prices!J65/Prices!J64)</f>
        <v>3.396425130602032E-3</v>
      </c>
      <c r="K64" s="47">
        <f>LN(Prices!K65/Prices!K64)</f>
        <v>-4.9251851785916591E-3</v>
      </c>
      <c r="L64" s="47">
        <f>LN(Prices!L65/Prices!L64)</f>
        <v>1.0077187212769135E-2</v>
      </c>
      <c r="M64" s="47">
        <f>LN(Prices!M65/Prices!M64)</f>
        <v>-5.7285792591495023E-3</v>
      </c>
      <c r="N64" s="47">
        <f>LN(Prices!N65/Prices!N64)</f>
        <v>-2.4323949609060306E-3</v>
      </c>
      <c r="O64" s="47">
        <f>LN(Prices!O65/Prices!O64)</f>
        <v>-1.1683748031224579E-2</v>
      </c>
      <c r="P64" s="47">
        <f>LN(Prices!P65/Prices!P64)</f>
        <v>5.998023345819968E-3</v>
      </c>
      <c r="Q64" s="47">
        <f>LN(Prices!Q65/Prices!Q64)</f>
        <v>0.10116877130098557</v>
      </c>
      <c r="R64" s="47" t="e">
        <f>LN(Prices!R65/Prices!R64)</f>
        <v>#DIV/0!</v>
      </c>
      <c r="S64" s="47" t="e">
        <f>LN(Prices!S65/Prices!S64)</f>
        <v>#DIV/0!</v>
      </c>
    </row>
    <row r="65" spans="1:19">
      <c r="A65" s="48">
        <f>Prices!A66</f>
        <v>40627</v>
      </c>
      <c r="B65" s="47">
        <f>LN(Prices!B66/Prices!B65)</f>
        <v>2.9836340671103027E-2</v>
      </c>
      <c r="C65" s="47">
        <f>LN(Prices!C66/Prices!C65)</f>
        <v>8.1204137473970261E-3</v>
      </c>
      <c r="D65" s="47">
        <f>LN(Prices!D66/Prices!D65)</f>
        <v>1.796282001430214E-2</v>
      </c>
      <c r="E65" s="47">
        <f>LN(Prices!E66/Prices!E65)</f>
        <v>2.9638829579106511E-2</v>
      </c>
      <c r="F65" s="47">
        <f>LN(Prices!F66/Prices!F65)</f>
        <v>2.7823182905161496E-2</v>
      </c>
      <c r="G65" s="47">
        <f>LN(Prices!G66/Prices!G65)</f>
        <v>1.4465222596151468E-2</v>
      </c>
      <c r="H65" s="47">
        <f>LN(Prices!H66/Prices!H65)</f>
        <v>-3.758835243350335E-3</v>
      </c>
      <c r="I65" s="47">
        <f>LN(Prices!I66/Prices!I65)</f>
        <v>8.9343823887910005E-3</v>
      </c>
      <c r="J65" s="47">
        <f>LN(Prices!J66/Prices!J65)</f>
        <v>8.9857672986438583E-3</v>
      </c>
      <c r="K65" s="47">
        <f>LN(Prices!K66/Prices!K65)</f>
        <v>2.465624767361496E-3</v>
      </c>
      <c r="L65" s="47">
        <f>LN(Prices!L66/Prices!L65)</f>
        <v>-3.403359210339736E-3</v>
      </c>
      <c r="M65" s="47">
        <f>LN(Prices!M66/Prices!M65)</f>
        <v>-1.2670075390340077E-2</v>
      </c>
      <c r="N65" s="47">
        <f>LN(Prices!N66/Prices!N65)</f>
        <v>1.5635312472698025E-2</v>
      </c>
      <c r="O65" s="47">
        <f>LN(Prices!O66/Prices!O65)</f>
        <v>8.6677115221956164E-3</v>
      </c>
      <c r="P65" s="47">
        <f>LN(Prices!P66/Prices!P65)</f>
        <v>1.1201486722269838E-2</v>
      </c>
      <c r="Q65" s="47">
        <f>LN(Prices!Q66/Prices!Q65)</f>
        <v>-5.129329438755046E-2</v>
      </c>
      <c r="R65" s="47" t="e">
        <f>LN(Prices!R66/Prices!R65)</f>
        <v>#DIV/0!</v>
      </c>
      <c r="S65" s="47" t="e">
        <f>LN(Prices!S66/Prices!S65)</f>
        <v>#DIV/0!</v>
      </c>
    </row>
    <row r="66" spans="1:19">
      <c r="A66" s="48">
        <f>Prices!A67</f>
        <v>40634</v>
      </c>
      <c r="B66" s="47">
        <f>LN(Prices!B67/Prices!B66)</f>
        <v>2.1862456595423796E-2</v>
      </c>
      <c r="C66" s="47">
        <f>LN(Prices!C67/Prices!C66)</f>
        <v>2.1476179002976291E-2</v>
      </c>
      <c r="D66" s="47">
        <f>LN(Prices!D67/Prices!D66)</f>
        <v>1.3184775176750027E-2</v>
      </c>
      <c r="E66" s="47">
        <f>LN(Prices!E67/Prices!E66)</f>
        <v>1.1697355285233238E-2</v>
      </c>
      <c r="F66" s="47">
        <f>LN(Prices!F67/Prices!F66)</f>
        <v>1.5932891615042858E-2</v>
      </c>
      <c r="G66" s="47">
        <f>LN(Prices!G67/Prices!G66)</f>
        <v>2.6549854309446341E-2</v>
      </c>
      <c r="H66" s="47">
        <f>LN(Prices!H67/Prices!H66)</f>
        <v>-3.0135176948343197E-3</v>
      </c>
      <c r="I66" s="47">
        <f>LN(Prices!I67/Prices!I66)</f>
        <v>2.9962954862307392E-2</v>
      </c>
      <c r="J66" s="47">
        <f>LN(Prices!J67/Prices!J66)</f>
        <v>-3.9077885977099863E-3</v>
      </c>
      <c r="K66" s="47">
        <f>LN(Prices!K67/Prices!K66)</f>
        <v>4.7245670420822889E-3</v>
      </c>
      <c r="L66" s="47">
        <f>LN(Prices!L67/Prices!L66)</f>
        <v>9.6968546435161149E-3</v>
      </c>
      <c r="M66" s="47">
        <f>LN(Prices!M67/Prices!M66)</f>
        <v>6.785542043417016E-3</v>
      </c>
      <c r="N66" s="47">
        <f>LN(Prices!N67/Prices!N66)</f>
        <v>-9.6365799230018721E-3</v>
      </c>
      <c r="O66" s="47">
        <f>LN(Prices!O67/Prices!O66)</f>
        <v>-1.3467172226326601E-2</v>
      </c>
      <c r="P66" s="47">
        <f>LN(Prices!P67/Prices!P66)</f>
        <v>-1.260789737278056E-2</v>
      </c>
      <c r="Q66" s="47">
        <f>LN(Prices!Q67/Prices!Q66)</f>
        <v>-5.5558848097794711E-2</v>
      </c>
      <c r="R66" s="47" t="e">
        <f>LN(Prices!R67/Prices!R66)</f>
        <v>#DIV/0!</v>
      </c>
      <c r="S66" s="47" t="e">
        <f>LN(Prices!S67/Prices!S66)</f>
        <v>#DIV/0!</v>
      </c>
    </row>
    <row r="67" spans="1:19">
      <c r="A67" s="48">
        <f>Prices!A68</f>
        <v>40641</v>
      </c>
      <c r="B67" s="47">
        <f>LN(Prices!B68/Prices!B67)</f>
        <v>1.8671670997397662E-2</v>
      </c>
      <c r="C67" s="47">
        <f>LN(Prices!C68/Prices!C67)</f>
        <v>1.2210800465055575E-2</v>
      </c>
      <c r="D67" s="47">
        <f>LN(Prices!D68/Prices!D67)</f>
        <v>2.3900885646678019E-3</v>
      </c>
      <c r="E67" s="47">
        <f>LN(Prices!E68/Prices!E67)</f>
        <v>7.4121726122045829E-3</v>
      </c>
      <c r="F67" s="47">
        <f>LN(Prices!F68/Prices!F67)</f>
        <v>6.429527218415141E-3</v>
      </c>
      <c r="G67" s="47">
        <f>LN(Prices!G68/Prices!G67)</f>
        <v>6.4828074832061947E-2</v>
      </c>
      <c r="H67" s="47">
        <f>LN(Prices!H68/Prices!H67)</f>
        <v>-3.2318651737389594E-3</v>
      </c>
      <c r="I67" s="47">
        <f>LN(Prices!I68/Prices!I67)</f>
        <v>7.5473919371320053E-3</v>
      </c>
      <c r="J67" s="47">
        <f>LN(Prices!J68/Prices!J67)</f>
        <v>5.3107563790699645E-3</v>
      </c>
      <c r="K67" s="47">
        <f>LN(Prices!K68/Prices!K67)</f>
        <v>2.6360399372666768E-3</v>
      </c>
      <c r="L67" s="47">
        <f>LN(Prices!L68/Prices!L67)</f>
        <v>1.3447234446549111E-2</v>
      </c>
      <c r="M67" s="47">
        <f>LN(Prices!M68/Prices!M67)</f>
        <v>3.4085968458131173E-2</v>
      </c>
      <c r="N67" s="47">
        <f>LN(Prices!N68/Prices!N67)</f>
        <v>1.2593912031883762E-2</v>
      </c>
      <c r="O67" s="47">
        <f>LN(Prices!O68/Prices!O67)</f>
        <v>6.3527866867157485E-3</v>
      </c>
      <c r="P67" s="47">
        <f>LN(Prices!P68/Prices!P67)</f>
        <v>3.566042691798154E-2</v>
      </c>
      <c r="Q67" s="47">
        <f>LN(Prices!Q68/Prices!Q67)</f>
        <v>0.40966309653342631</v>
      </c>
      <c r="R67" s="47" t="e">
        <f>LN(Prices!R68/Prices!R67)</f>
        <v>#DIV/0!</v>
      </c>
      <c r="S67" s="47" t="e">
        <f>LN(Prices!S68/Prices!S67)</f>
        <v>#DIV/0!</v>
      </c>
    </row>
    <row r="68" spans="1:19">
      <c r="A68" s="48">
        <f>Prices!A69</f>
        <v>40648</v>
      </c>
      <c r="B68" s="47">
        <f>LN(Prices!B69/Prices!B68)</f>
        <v>-1.2911050675776367E-2</v>
      </c>
      <c r="C68" s="47">
        <f>LN(Prices!C69/Prices!C68)</f>
        <v>-9.6124054236181849E-3</v>
      </c>
      <c r="D68" s="47">
        <f>LN(Prices!D69/Prices!D68)</f>
        <v>3.8248157735937013E-3</v>
      </c>
      <c r="E68" s="47">
        <f>LN(Prices!E69/Prices!E68)</f>
        <v>-9.9574344649700566E-3</v>
      </c>
      <c r="F68" s="47">
        <f>LN(Prices!F69/Prices!F68)</f>
        <v>-9.6954158152511138E-3</v>
      </c>
      <c r="G68" s="47">
        <f>LN(Prices!G69/Prices!G68)</f>
        <v>-2.559116065649578E-2</v>
      </c>
      <c r="H68" s="47">
        <f>LN(Prices!H69/Prices!H68)</f>
        <v>3.8989182618032791E-3</v>
      </c>
      <c r="I68" s="47">
        <f>LN(Prices!I69/Prices!I68)</f>
        <v>-9.6796221618493661E-3</v>
      </c>
      <c r="J68" s="47">
        <f>LN(Prices!J69/Prices!J68)</f>
        <v>1.3247560735060124E-2</v>
      </c>
      <c r="K68" s="47">
        <f>LN(Prices!K69/Prices!K68)</f>
        <v>-4.5231890159186045E-3</v>
      </c>
      <c r="L68" s="47">
        <f>LN(Prices!L69/Prices!L68)</f>
        <v>3.2573290190289407E-4</v>
      </c>
      <c r="M68" s="47">
        <f>LN(Prices!M69/Prices!M68)</f>
        <v>8.5197533447704862E-3</v>
      </c>
      <c r="N68" s="47">
        <f>LN(Prices!N69/Prices!N68)</f>
        <v>1.6041632878613946E-2</v>
      </c>
      <c r="O68" s="47">
        <f>LN(Prices!O69/Prices!O68)</f>
        <v>1.6623951359188149E-2</v>
      </c>
      <c r="P68" s="47">
        <f>LN(Prices!P69/Prices!P68)</f>
        <v>4.9177761885485219E-3</v>
      </c>
      <c r="Q68" s="47">
        <f>LN(Prices!Q69/Prices!Q68)</f>
        <v>0.38421999949442809</v>
      </c>
      <c r="R68" s="47" t="e">
        <f>LN(Prices!R69/Prices!R68)</f>
        <v>#DIV/0!</v>
      </c>
      <c r="S68" s="47" t="e">
        <f>LN(Prices!S69/Prices!S68)</f>
        <v>#DIV/0!</v>
      </c>
    </row>
    <row r="69" spans="1:19">
      <c r="A69" s="48">
        <f>Prices!A70</f>
        <v>40655</v>
      </c>
      <c r="B69" s="47">
        <f>LN(Prices!B70/Prices!B69)</f>
        <v>8.2834976564285234E-3</v>
      </c>
      <c r="C69" s="47">
        <f>LN(Prices!C70/Prices!C69)</f>
        <v>5.5962085228055342E-3</v>
      </c>
      <c r="D69" s="47">
        <f>LN(Prices!D70/Prices!D69)</f>
        <v>1.3488938012663293E-2</v>
      </c>
      <c r="E69" s="47">
        <f>LN(Prices!E70/Prices!E69)</f>
        <v>1.7035909416720427E-2</v>
      </c>
      <c r="F69" s="47">
        <f>LN(Prices!F70/Prices!F69)</f>
        <v>1.5453858693826469E-2</v>
      </c>
      <c r="G69" s="47">
        <f>LN(Prices!G70/Prices!G69)</f>
        <v>4.3647014005621983E-3</v>
      </c>
      <c r="H69" s="47">
        <f>LN(Prices!H70/Prices!H69)</f>
        <v>1.131489895841472E-3</v>
      </c>
      <c r="I69" s="47">
        <f>LN(Prices!I70/Prices!I69)</f>
        <v>2.0698685387684698E-2</v>
      </c>
      <c r="J69" s="47">
        <f>LN(Prices!J70/Prices!J69)</f>
        <v>8.3216040523470779E-3</v>
      </c>
      <c r="K69" s="47">
        <f>LN(Prices!K70/Prices!K69)</f>
        <v>1.5100040619243399E-3</v>
      </c>
      <c r="L69" s="47">
        <f>LN(Prices!L70/Prices!L69)</f>
        <v>1.3907080543052841E-2</v>
      </c>
      <c r="M69" s="47">
        <f>LN(Prices!M70/Prices!M69)</f>
        <v>-2.023396810098942E-2</v>
      </c>
      <c r="N69" s="47">
        <f>LN(Prices!N70/Prices!N69)</f>
        <v>-2.4939396369382505E-3</v>
      </c>
      <c r="O69" s="47">
        <f>LN(Prices!O70/Prices!O69)</f>
        <v>-3.8542765893415511E-3</v>
      </c>
      <c r="P69" s="47">
        <f>LN(Prices!P70/Prices!P69)</f>
        <v>1.8278984521323444E-2</v>
      </c>
      <c r="Q69" s="47">
        <f>LN(Prices!Q70/Prices!Q69)</f>
        <v>0.6199826047026068</v>
      </c>
      <c r="R69" s="47" t="e">
        <f>LN(Prices!R70/Prices!R69)</f>
        <v>#DIV/0!</v>
      </c>
      <c r="S69" s="47" t="e">
        <f>LN(Prices!S70/Prices!S69)</f>
        <v>#DIV/0!</v>
      </c>
    </row>
    <row r="70" spans="1:19">
      <c r="A70" s="48">
        <f>Prices!A71</f>
        <v>40662</v>
      </c>
      <c r="B70" s="47">
        <f>LN(Prices!B71/Prices!B70)</f>
        <v>-4.1800603647892702E-3</v>
      </c>
      <c r="C70" s="47">
        <f>LN(Prices!C71/Prices!C70)</f>
        <v>1.3882625416023118E-2</v>
      </c>
      <c r="D70" s="47">
        <f>LN(Prices!D71/Prices!D70)</f>
        <v>1.7868545418243117E-2</v>
      </c>
      <c r="E70" s="47">
        <f>LN(Prices!E71/Prices!E70)</f>
        <v>2.006868218701905E-2</v>
      </c>
      <c r="F70" s="47">
        <f>LN(Prices!F71/Prices!F70)</f>
        <v>1.9004594726790589E-2</v>
      </c>
      <c r="G70" s="47">
        <f>LN(Prices!G71/Prices!G70)</f>
        <v>1.5207592586417261E-2</v>
      </c>
      <c r="H70" s="47">
        <f>LN(Prices!H71/Prices!H70)</f>
        <v>1.3588593196630205E-3</v>
      </c>
      <c r="I70" s="47">
        <f>LN(Prices!I71/Prices!I70)</f>
        <v>1.6044035162338894E-2</v>
      </c>
      <c r="J70" s="47">
        <f>LN(Prices!J71/Prices!J70)</f>
        <v>1.5997894179688957E-2</v>
      </c>
      <c r="K70" s="47">
        <f>LN(Prices!K71/Prices!K70)</f>
        <v>7.5160068209353427E-3</v>
      </c>
      <c r="L70" s="47">
        <f>LN(Prices!L71/Prices!L70)</f>
        <v>1.8930017270688857E-2</v>
      </c>
      <c r="M70" s="47">
        <f>LN(Prices!M71/Prices!M70)</f>
        <v>-1.6242781341305815E-2</v>
      </c>
      <c r="N70" s="47">
        <f>LN(Prices!N71/Prices!N70)</f>
        <v>9.7326048662993644E-3</v>
      </c>
      <c r="O70" s="47">
        <f>LN(Prices!O71/Prices!O70)</f>
        <v>1.2608664070065435E-2</v>
      </c>
      <c r="P70" s="47">
        <f>LN(Prices!P71/Prices!P70)</f>
        <v>2.6231828075622399E-2</v>
      </c>
      <c r="Q70" s="47">
        <f>LN(Prices!Q71/Prices!Q70)</f>
        <v>0.24469188752041268</v>
      </c>
      <c r="R70" s="47" t="e">
        <f>LN(Prices!R71/Prices!R70)</f>
        <v>#DIV/0!</v>
      </c>
      <c r="S70" s="47" t="e">
        <f>LN(Prices!S71/Prices!S70)</f>
        <v>#DIV/0!</v>
      </c>
    </row>
    <row r="71" spans="1:19">
      <c r="A71" s="48">
        <f>Prices!A72</f>
        <v>40669</v>
      </c>
      <c r="B71" s="47">
        <f>LN(Prices!B72/Prices!B71)</f>
        <v>-3.0082227732433738E-2</v>
      </c>
      <c r="C71" s="47">
        <f>LN(Prices!C72/Prices!C71)</f>
        <v>-3.5565247180166612E-2</v>
      </c>
      <c r="D71" s="47">
        <f>LN(Prices!D72/Prices!D71)</f>
        <v>-1.6387794900891088E-2</v>
      </c>
      <c r="E71" s="47">
        <f>LN(Prices!E72/Prices!E71)</f>
        <v>-2.1362657296804321E-2</v>
      </c>
      <c r="F71" s="47">
        <f>LN(Prices!F72/Prices!F71)</f>
        <v>-2.4974342413336553E-2</v>
      </c>
      <c r="G71" s="47">
        <f>LN(Prices!G72/Prices!G71)</f>
        <v>-0.14286867765316952</v>
      </c>
      <c r="H71" s="47">
        <f>LN(Prices!H72/Prices!H71)</f>
        <v>3.4735493079574723E-3</v>
      </c>
      <c r="I71" s="47">
        <f>LN(Prices!I72/Prices!I71)</f>
        <v>-3.3902586417480278E-2</v>
      </c>
      <c r="J71" s="47">
        <f>LN(Prices!J72/Prices!J71)</f>
        <v>-1.1251663137481395E-2</v>
      </c>
      <c r="K71" s="47">
        <f>LN(Prices!K72/Prices!K71)</f>
        <v>7.8314776546575659E-3</v>
      </c>
      <c r="L71" s="47">
        <f>LN(Prices!L72/Prices!L71)</f>
        <v>-2.1663797215616426E-2</v>
      </c>
      <c r="M71" s="47">
        <f>LN(Prices!M72/Prices!M71)</f>
        <v>-8.8376664570369457E-3</v>
      </c>
      <c r="N71" s="47">
        <f>LN(Prices!N72/Prices!N71)</f>
        <v>1.8039357835656536E-2</v>
      </c>
      <c r="O71" s="47">
        <f>LN(Prices!O72/Prices!O71)</f>
        <v>1.1315197463552406E-2</v>
      </c>
      <c r="P71" s="47">
        <f>LN(Prices!P72/Prices!P71)</f>
        <v>-3.7930755921736649E-2</v>
      </c>
      <c r="Q71" s="47">
        <f>LN(Prices!Q72/Prices!Q71)</f>
        <v>0.59122604920402855</v>
      </c>
      <c r="R71" s="47" t="e">
        <f>LN(Prices!R72/Prices!R71)</f>
        <v>#DIV/0!</v>
      </c>
      <c r="S71" s="47" t="e">
        <f>LN(Prices!S72/Prices!S71)</f>
        <v>#DIV/0!</v>
      </c>
    </row>
    <row r="72" spans="1:19">
      <c r="A72" s="48">
        <f>Prices!A73</f>
        <v>40676</v>
      </c>
      <c r="B72" s="47">
        <f>LN(Prices!B73/Prices!B72)</f>
        <v>-7.7615032927191114E-3</v>
      </c>
      <c r="C72" s="47">
        <f>LN(Prices!C73/Prices!C72)</f>
        <v>-5.2643644757412299E-3</v>
      </c>
      <c r="D72" s="47">
        <f>LN(Prices!D73/Prices!D72)</f>
        <v>-9.9756086079128628E-3</v>
      </c>
      <c r="E72" s="47">
        <f>LN(Prices!E73/Prices!E72)</f>
        <v>-1.1915299123611531E-2</v>
      </c>
      <c r="F72" s="47">
        <f>LN(Prices!F73/Prices!F72)</f>
        <v>-9.3418938414290605E-3</v>
      </c>
      <c r="G72" s="47">
        <f>LN(Prices!G73/Prices!G72)</f>
        <v>4.2166275212126812E-2</v>
      </c>
      <c r="H72" s="47">
        <f>LN(Prices!H73/Prices!H72)</f>
        <v>1.8092129562665071E-3</v>
      </c>
      <c r="I72" s="47">
        <f>LN(Prices!I73/Prices!I72)</f>
        <v>1.9108460070557539E-3</v>
      </c>
      <c r="J72" s="47">
        <f>LN(Prices!J73/Prices!J72)</f>
        <v>2.5333475841662536E-3</v>
      </c>
      <c r="K72" s="47">
        <f>LN(Prices!K73/Prices!K72)</f>
        <v>1.4847812675792241E-3</v>
      </c>
      <c r="L72" s="47">
        <f>LN(Prices!L73/Prices!L72)</f>
        <v>-1.3618887534803975E-2</v>
      </c>
      <c r="M72" s="47">
        <f>LN(Prices!M73/Prices!M72)</f>
        <v>-5.4394991333703785E-3</v>
      </c>
      <c r="N72" s="47">
        <f>LN(Prices!N73/Prices!N72)</f>
        <v>-3.1246118503140591E-2</v>
      </c>
      <c r="O72" s="47">
        <f>LN(Prices!O73/Prices!O72)</f>
        <v>-2.0130648053018018E-2</v>
      </c>
      <c r="P72" s="47">
        <f>LN(Prices!P73/Prices!P72)</f>
        <v>1.2859340022067615E-2</v>
      </c>
      <c r="Q72" s="47">
        <f>LN(Prices!Q73/Prices!Q72)</f>
        <v>-4.3866682105581783E-2</v>
      </c>
      <c r="R72" s="47" t="e">
        <f>LN(Prices!R73/Prices!R72)</f>
        <v>#DIV/0!</v>
      </c>
      <c r="S72" s="47" t="e">
        <f>LN(Prices!S73/Prices!S72)</f>
        <v>#DIV/0!</v>
      </c>
    </row>
    <row r="73" spans="1:19">
      <c r="A73" s="48">
        <f>Prices!A74</f>
        <v>40683</v>
      </c>
      <c r="B73" s="47">
        <f>LN(Prices!B74/Prices!B73)</f>
        <v>-1.1822089942788707E-2</v>
      </c>
      <c r="C73" s="47">
        <f>LN(Prices!C74/Prices!C73)</f>
        <v>-7.5928642345500213E-3</v>
      </c>
      <c r="D73" s="47">
        <f>LN(Prices!D74/Prices!D73)</f>
        <v>5.0312227624489314E-3</v>
      </c>
      <c r="E73" s="47">
        <f>LN(Prices!E74/Prices!E73)</f>
        <v>-4.866008064019405E-3</v>
      </c>
      <c r="F73" s="47">
        <f>LN(Prices!F74/Prices!F73)</f>
        <v>-3.9183607288441414E-3</v>
      </c>
      <c r="G73" s="47">
        <f>LN(Prices!G74/Prices!G73)</f>
        <v>-1.2731141806949545E-2</v>
      </c>
      <c r="H73" s="47">
        <f>LN(Prices!H74/Prices!H73)</f>
        <v>-6.1480445125251478E-4</v>
      </c>
      <c r="I73" s="47">
        <f>LN(Prices!I74/Prices!I73)</f>
        <v>4.6871787616295261E-3</v>
      </c>
      <c r="J73" s="47">
        <f>LN(Prices!J74/Prices!J73)</f>
        <v>6.1333262090903142E-3</v>
      </c>
      <c r="K73" s="47">
        <f>LN(Prices!K74/Prices!K73)</f>
        <v>4.4411619999678359E-3</v>
      </c>
      <c r="L73" s="47">
        <f>LN(Prices!L74/Prices!L73)</f>
        <v>2.4455869366785798E-3</v>
      </c>
      <c r="M73" s="47">
        <f>LN(Prices!M74/Prices!M73)</f>
        <v>2.476168158847711E-3</v>
      </c>
      <c r="N73" s="47">
        <f>LN(Prices!N74/Prices!N73)</f>
        <v>-2.0320614842642245E-2</v>
      </c>
      <c r="O73" s="47">
        <f>LN(Prices!O74/Prices!O73)</f>
        <v>-1.2288186080872775E-2</v>
      </c>
      <c r="P73" s="47">
        <f>LN(Prices!P74/Prices!P73)</f>
        <v>-1.0010440283497518E-2</v>
      </c>
      <c r="Q73" s="47">
        <f>LN(Prices!Q74/Prices!Q73)</f>
        <v>0.23118289787362689</v>
      </c>
      <c r="R73" s="47" t="e">
        <f>LN(Prices!R74/Prices!R73)</f>
        <v>#DIV/0!</v>
      </c>
      <c r="S73" s="47" t="e">
        <f>LN(Prices!S74/Prices!S73)</f>
        <v>#DIV/0!</v>
      </c>
    </row>
    <row r="74" spans="1:19">
      <c r="A74" s="48">
        <f>Prices!A75</f>
        <v>40690</v>
      </c>
      <c r="B74" s="47">
        <f>LN(Prices!B75/Prices!B74)</f>
        <v>-1.0236179851275151E-2</v>
      </c>
      <c r="C74" s="47">
        <f>LN(Prices!C75/Prices!C74)</f>
        <v>-2.3013465180500305E-3</v>
      </c>
      <c r="D74" s="47">
        <f>LN(Prices!D75/Prices!D74)</f>
        <v>3.7105793965355534E-3</v>
      </c>
      <c r="E74" s="47">
        <f>LN(Prices!E75/Prices!E74)</f>
        <v>1.3606868333427384E-3</v>
      </c>
      <c r="F74" s="47">
        <f>LN(Prices!F75/Prices!F74)</f>
        <v>2.3528583810801403E-3</v>
      </c>
      <c r="G74" s="47">
        <f>LN(Prices!G75/Prices!G74)</f>
        <v>2.3217998377743188E-2</v>
      </c>
      <c r="H74" s="47">
        <f>LN(Prices!H75/Prices!H74)</f>
        <v>2.4275993982474809E-3</v>
      </c>
      <c r="I74" s="47">
        <f>LN(Prices!I75/Prices!I74)</f>
        <v>1.5506947745158773E-2</v>
      </c>
      <c r="J74" s="47">
        <f>LN(Prices!J75/Prices!J74)</f>
        <v>5.1849326289769961E-3</v>
      </c>
      <c r="K74" s="47">
        <f>LN(Prices!K75/Prices!K74)</f>
        <v>-4.4411619999678246E-3</v>
      </c>
      <c r="L74" s="47">
        <f>LN(Prices!L75/Prices!L74)</f>
        <v>9.4003933725203045E-3</v>
      </c>
      <c r="M74" s="47">
        <f>LN(Prices!M75/Prices!M74)</f>
        <v>1.1067501066154995E-2</v>
      </c>
      <c r="N74" s="47">
        <f>LN(Prices!N75/Prices!N74)</f>
        <v>3.6161275977309964E-3</v>
      </c>
      <c r="O74" s="47">
        <f>LN(Prices!O75/Prices!O74)</f>
        <v>2.8396833700373965E-3</v>
      </c>
      <c r="P74" s="47">
        <f>LN(Prices!P75/Prices!P74)</f>
        <v>2.7940659704182531E-2</v>
      </c>
      <c r="Q74" s="47">
        <f>LN(Prices!Q75/Prices!Q74)</f>
        <v>0.68361200728918303</v>
      </c>
      <c r="R74" s="47" t="e">
        <f>LN(Prices!R75/Prices!R74)</f>
        <v>#DIV/0!</v>
      </c>
      <c r="S74" s="47" t="e">
        <f>LN(Prices!S75/Prices!S74)</f>
        <v>#DIV/0!</v>
      </c>
    </row>
    <row r="75" spans="1:19">
      <c r="A75" s="48">
        <f>Prices!A76</f>
        <v>40697</v>
      </c>
      <c r="B75" s="47">
        <f>LN(Prices!B76/Prices!B75)</f>
        <v>1.2369251461605798E-2</v>
      </c>
      <c r="C75" s="47">
        <f>LN(Prices!C76/Prices!C75)</f>
        <v>-3.2185247498140194E-3</v>
      </c>
      <c r="D75" s="47">
        <f>LN(Prices!D76/Prices!D75)</f>
        <v>-7.7459721146553411E-3</v>
      </c>
      <c r="E75" s="47">
        <f>LN(Prices!E76/Prices!E75)</f>
        <v>-1.3812104118460919E-2</v>
      </c>
      <c r="F75" s="47">
        <f>LN(Prices!F76/Prices!F75)</f>
        <v>-1.2829418038818041E-2</v>
      </c>
      <c r="G75" s="47">
        <f>LN(Prices!G76/Prices!G75)</f>
        <v>7.0169647294873704E-3</v>
      </c>
      <c r="H75" s="47">
        <f>LN(Prices!H76/Prices!H75)</f>
        <v>1.1588183697699924E-3</v>
      </c>
      <c r="I75" s="47">
        <f>LN(Prices!I76/Prices!I75)</f>
        <v>4.6242046992836256E-4</v>
      </c>
      <c r="J75" s="47">
        <f>LN(Prices!J76/Prices!J75)</f>
        <v>5.8493849439454565E-3</v>
      </c>
      <c r="K75" s="47">
        <f>LN(Prices!K76/Prices!K75)</f>
        <v>6.654368362616834E-3</v>
      </c>
      <c r="L75" s="47">
        <f>LN(Prices!L76/Prices!L75)</f>
        <v>6.2716294658291989E-3</v>
      </c>
      <c r="M75" s="47">
        <f>LN(Prices!M76/Prices!M75)</f>
        <v>-1.2428634729249077E-2</v>
      </c>
      <c r="N75" s="47">
        <f>LN(Prices!N76/Prices!N75)</f>
        <v>1.2868923422747189E-2</v>
      </c>
      <c r="O75" s="47">
        <f>LN(Prices!O76/Prices!O75)</f>
        <v>1.5779178833172629E-2</v>
      </c>
      <c r="P75" s="47">
        <f>LN(Prices!P76/Prices!P75)</f>
        <v>4.2286107641175529E-3</v>
      </c>
      <c r="Q75" s="47">
        <f>LN(Prices!Q76/Prices!Q75)</f>
        <v>0.10506095584213974</v>
      </c>
      <c r="R75" s="47" t="e">
        <f>LN(Prices!R76/Prices!R75)</f>
        <v>#DIV/0!</v>
      </c>
      <c r="S75" s="47" t="e">
        <f>LN(Prices!S76/Prices!S75)</f>
        <v>#DIV/0!</v>
      </c>
    </row>
    <row r="76" spans="1:19">
      <c r="A76" s="48">
        <f>Prices!A77</f>
        <v>40704</v>
      </c>
      <c r="B76" s="47">
        <f>LN(Prices!B77/Prices!B76)</f>
        <v>-1.1141992903335831E-2</v>
      </c>
      <c r="C76" s="47">
        <f>LN(Prices!C77/Prices!C76)</f>
        <v>-7.7157375552560133E-3</v>
      </c>
      <c r="D76" s="47">
        <f>LN(Prices!D77/Prices!D76)</f>
        <v>-2.6411040029907958E-2</v>
      </c>
      <c r="E76" s="47">
        <f>LN(Prices!E77/Prices!E76)</f>
        <v>-2.4244076341776499E-2</v>
      </c>
      <c r="F76" s="47">
        <f>LN(Prices!F77/Prices!F76)</f>
        <v>-2.6681894235024286E-2</v>
      </c>
      <c r="G76" s="47">
        <f>LN(Prices!G77/Prices!G76)</f>
        <v>2.5063113950307848E-2</v>
      </c>
      <c r="H76" s="47">
        <f>LN(Prices!H77/Prices!H76)</f>
        <v>-2.1015005279777625E-4</v>
      </c>
      <c r="I76" s="47">
        <f>LN(Prices!I77/Prices!I76)</f>
        <v>-3.266985091344398E-2</v>
      </c>
      <c r="J76" s="47">
        <f>LN(Prices!J77/Prices!J76)</f>
        <v>-2.4969135396179809E-3</v>
      </c>
      <c r="K76" s="47">
        <f>LN(Prices!K77/Prices!K76)</f>
        <v>1.8406042376561804E-3</v>
      </c>
      <c r="L76" s="47">
        <f>LN(Prices!L77/Prices!L76)</f>
        <v>-4.6597658028557261E-3</v>
      </c>
      <c r="M76" s="47">
        <f>LN(Prices!M77/Prices!M76)</f>
        <v>-7.0829746256995093E-3</v>
      </c>
      <c r="N76" s="47">
        <f>LN(Prices!N77/Prices!N76)</f>
        <v>2.1770789698533213E-2</v>
      </c>
      <c r="O76" s="47">
        <f>LN(Prices!O77/Prices!O76)</f>
        <v>-3.3429601106513881E-3</v>
      </c>
      <c r="P76" s="47">
        <f>LN(Prices!P77/Prices!P76)</f>
        <v>-6.679113170010912E-3</v>
      </c>
      <c r="Q76" s="47">
        <f>LN(Prices!Q77/Prices!Q76)</f>
        <v>-5.7697588847326349E-2</v>
      </c>
      <c r="R76" s="47" t="e">
        <f>LN(Prices!R77/Prices!R76)</f>
        <v>#DIV/0!</v>
      </c>
      <c r="S76" s="47" t="e">
        <f>LN(Prices!S77/Prices!S76)</f>
        <v>#DIV/0!</v>
      </c>
    </row>
    <row r="77" spans="1:19">
      <c r="A77" s="48">
        <f>Prices!A78</f>
        <v>40711</v>
      </c>
      <c r="B77" s="47">
        <f>LN(Prices!B78/Prices!B77)</f>
        <v>-2.0225032272117898E-2</v>
      </c>
      <c r="C77" s="47">
        <f>LN(Prices!C78/Prices!C77)</f>
        <v>-8.9826978005333961E-3</v>
      </c>
      <c r="D77" s="47">
        <f>LN(Prices!D78/Prices!D77)</f>
        <v>-2.1740529056695347E-3</v>
      </c>
      <c r="E77" s="47">
        <f>LN(Prices!E78/Prices!E77)</f>
        <v>-6.1578898164123368E-3</v>
      </c>
      <c r="F77" s="47">
        <f>LN(Prices!F78/Prices!F77)</f>
        <v>-6.540829027627564E-3</v>
      </c>
      <c r="G77" s="47">
        <f>LN(Prices!G78/Prices!G77)</f>
        <v>-4.8028541497696128E-2</v>
      </c>
      <c r="H77" s="47">
        <f>LN(Prices!H78/Prices!H77)</f>
        <v>-6.9234134410140716E-4</v>
      </c>
      <c r="I77" s="47">
        <f>LN(Prices!I78/Prices!I77)</f>
        <v>-3.4555739235955416E-3</v>
      </c>
      <c r="J77" s="47">
        <f>LN(Prices!J78/Prices!J77)</f>
        <v>3.5378241488427395E-3</v>
      </c>
      <c r="K77" s="47">
        <f>LN(Prices!K78/Prices!K77)</f>
        <v>-1.0722972036585992E-2</v>
      </c>
      <c r="L77" s="47">
        <f>LN(Prices!L78/Prices!L77)</f>
        <v>-1.4437755858521063E-2</v>
      </c>
      <c r="M77" s="47">
        <f>LN(Prices!M78/Prices!M77)</f>
        <v>1.8688101121989175E-3</v>
      </c>
      <c r="N77" s="47">
        <f>LN(Prices!N78/Prices!N77)</f>
        <v>-2.0653471146540495E-2</v>
      </c>
      <c r="O77" s="47">
        <f>LN(Prices!O78/Prices!O77)</f>
        <v>-1.1696756031690302E-2</v>
      </c>
      <c r="P77" s="47">
        <f>LN(Prices!P78/Prices!P77)</f>
        <v>5.3754123565347874E-3</v>
      </c>
      <c r="Q77" s="47">
        <f>LN(Prices!Q78/Prices!Q77)</f>
        <v>-6.2446608296107965E-2</v>
      </c>
      <c r="R77" s="47" t="e">
        <f>LN(Prices!R78/Prices!R77)</f>
        <v>#DIV/0!</v>
      </c>
      <c r="S77" s="47" t="e">
        <f>LN(Prices!S78/Prices!S77)</f>
        <v>#DIV/0!</v>
      </c>
    </row>
    <row r="78" spans="1:19">
      <c r="A78" s="48">
        <f>Prices!A79</f>
        <v>40718</v>
      </c>
      <c r="B78" s="47">
        <f>LN(Prices!B79/Prices!B78)</f>
        <v>2.9722722594524359E-3</v>
      </c>
      <c r="C78" s="47">
        <f>LN(Prices!C79/Prices!C78)</f>
        <v>-1.0654829663069654E-2</v>
      </c>
      <c r="D78" s="47">
        <f>LN(Prices!D79/Prices!D78)</f>
        <v>-1.7298271283390787E-3</v>
      </c>
      <c r="E78" s="47">
        <f>LN(Prices!E79/Prices!E78)</f>
        <v>-4.0140427836204392E-3</v>
      </c>
      <c r="F78" s="47">
        <f>LN(Prices!F79/Prices!F78)</f>
        <v>-6.7136625549582801E-4</v>
      </c>
      <c r="G78" s="47">
        <f>LN(Prices!G79/Prices!G78)</f>
        <v>-7.4141946353717597E-2</v>
      </c>
      <c r="H78" s="47">
        <f>LN(Prices!H79/Prices!H78)</f>
        <v>6.0435844010050426E-4</v>
      </c>
      <c r="I78" s="47">
        <f>LN(Prices!I79/Prices!I78)</f>
        <v>-7.8477711174089245E-3</v>
      </c>
      <c r="J78" s="47">
        <f>LN(Prices!J79/Prices!J78)</f>
        <v>-9.3146984426012436E-4</v>
      </c>
      <c r="K78" s="47">
        <f>LN(Prices!K79/Prices!K78)</f>
        <v>3.3401404221198639E-3</v>
      </c>
      <c r="L78" s="47">
        <f>LN(Prices!L79/Prices!L78)</f>
        <v>-6.7218877576493627E-3</v>
      </c>
      <c r="M78" s="47">
        <f>LN(Prices!M79/Prices!M78)</f>
        <v>-3.2414939241710672E-3</v>
      </c>
      <c r="N78" s="47">
        <f>LN(Prices!N79/Prices!N78)</f>
        <v>-3.9160889207570833E-3</v>
      </c>
      <c r="O78" s="47">
        <f>LN(Prices!O79/Prices!O78)</f>
        <v>-4.3831289113122444E-3</v>
      </c>
      <c r="P78" s="47">
        <f>LN(Prices!P79/Prices!P78)</f>
        <v>-1.4895297528686678E-2</v>
      </c>
      <c r="Q78" s="47">
        <f>LN(Prices!Q79/Prices!Q78)</f>
        <v>-6.3363993405022592E-2</v>
      </c>
      <c r="R78" s="47" t="e">
        <f>LN(Prices!R79/Prices!R78)</f>
        <v>#DIV/0!</v>
      </c>
      <c r="S78" s="47" t="e">
        <f>LN(Prices!S79/Prices!S78)</f>
        <v>#DIV/0!</v>
      </c>
    </row>
    <row r="79" spans="1:19">
      <c r="A79" s="48">
        <f>Prices!A80</f>
        <v>40725</v>
      </c>
      <c r="B79" s="47">
        <f>LN(Prices!B80/Prices!B79)</f>
        <v>3.2418771563062457E-2</v>
      </c>
      <c r="C79" s="47">
        <f>LN(Prices!C80/Prices!C79)</f>
        <v>3.8704276965207896E-2</v>
      </c>
      <c r="D79" s="47">
        <f>LN(Prices!D80/Prices!D79)</f>
        <v>3.5093530950769954E-2</v>
      </c>
      <c r="E79" s="47">
        <f>LN(Prices!E80/Prices!E79)</f>
        <v>5.2209805542018928E-2</v>
      </c>
      <c r="F79" s="47">
        <f>LN(Prices!F80/Prices!F79)</f>
        <v>5.0419843866739381E-2</v>
      </c>
      <c r="G79" s="47">
        <f>LN(Prices!G80/Prices!G79)</f>
        <v>6.1340633661219585E-2</v>
      </c>
      <c r="H79" s="47">
        <f>LN(Prices!H80/Prices!H79)</f>
        <v>-4.9571229904424984E-3</v>
      </c>
      <c r="I79" s="47">
        <f>LN(Prices!I80/Prices!I79)</f>
        <v>2.710169957630533E-2</v>
      </c>
      <c r="J79" s="47">
        <f>LN(Prices!J80/Prices!J79)</f>
        <v>5.8862788227930993E-3</v>
      </c>
      <c r="K79" s="47">
        <f>LN(Prices!K80/Prices!K79)</f>
        <v>7.0149816930844926E-3</v>
      </c>
      <c r="L79" s="47">
        <f>LN(Prices!L80/Prices!L79)</f>
        <v>1.5992507947176618E-2</v>
      </c>
      <c r="M79" s="47">
        <f>LN(Prices!M80/Prices!M79)</f>
        <v>3.863655332904282E-3</v>
      </c>
      <c r="N79" s="47">
        <f>LN(Prices!N80/Prices!N79)</f>
        <v>-5.7620846657022119E-3</v>
      </c>
      <c r="O79" s="47">
        <f>LN(Prices!O80/Prices!O79)</f>
        <v>-1.2576432727250321E-2</v>
      </c>
      <c r="P79" s="47">
        <f>LN(Prices!P80/Prices!P79)</f>
        <v>-2.1178162827098203E-2</v>
      </c>
      <c r="Q79" s="47">
        <f>LN(Prices!Q80/Prices!Q79)</f>
        <v>-3.5600331645216553E-2</v>
      </c>
      <c r="R79" s="47" t="e">
        <f>LN(Prices!R80/Prices!R79)</f>
        <v>#DIV/0!</v>
      </c>
      <c r="S79" s="47" t="e">
        <f>LN(Prices!S80/Prices!S79)</f>
        <v>#DIV/0!</v>
      </c>
    </row>
    <row r="80" spans="1:19">
      <c r="A80" s="48">
        <f>Prices!A81</f>
        <v>40732</v>
      </c>
      <c r="B80" s="47">
        <f>LN(Prices!B81/Prices!B80)</f>
        <v>4.3005213865663673E-3</v>
      </c>
      <c r="C80" s="47">
        <f>LN(Prices!C81/Prices!C80)</f>
        <v>7.8167378322545323E-4</v>
      </c>
      <c r="D80" s="47">
        <f>LN(Prices!D81/Prices!D80)</f>
        <v>1.6578018276060594E-2</v>
      </c>
      <c r="E80" s="47">
        <f>LN(Prices!E81/Prices!E80)</f>
        <v>-5.0615199038102604E-4</v>
      </c>
      <c r="F80" s="47">
        <f>LN(Prices!F81/Prices!F80)</f>
        <v>1.7722331225573809E-3</v>
      </c>
      <c r="G80" s="47">
        <f>LN(Prices!G81/Prices!G80)</f>
        <v>5.7034142998947331E-2</v>
      </c>
      <c r="H80" s="47">
        <f>LN(Prices!H81/Prices!H80)</f>
        <v>5.7066330597441877E-4</v>
      </c>
      <c r="I80" s="47">
        <f>LN(Prices!I81/Prices!I80)</f>
        <v>2.4661837511040782E-2</v>
      </c>
      <c r="J80" s="47">
        <f>LN(Prices!J81/Prices!J80)</f>
        <v>9.9259595511179948E-3</v>
      </c>
      <c r="K80" s="47">
        <f>LN(Prices!K81/Prices!K80)</f>
        <v>0</v>
      </c>
      <c r="L80" s="47">
        <f>LN(Prices!L81/Prices!L80)</f>
        <v>-1.7823872498035592E-3</v>
      </c>
      <c r="M80" s="47">
        <f>LN(Prices!M81/Prices!M80)</f>
        <v>4.8396197953973893E-3</v>
      </c>
      <c r="N80" s="47">
        <f>LN(Prices!N81/Prices!N80)</f>
        <v>2.4365980933422002E-2</v>
      </c>
      <c r="O80" s="47">
        <f>LN(Prices!O81/Prices!O80)</f>
        <v>6.307987065849026E-3</v>
      </c>
      <c r="P80" s="47">
        <f>LN(Prices!P81/Prices!P80)</f>
        <v>3.8672691124975143E-2</v>
      </c>
      <c r="Q80" s="47">
        <f>LN(Prices!Q81/Prices!Q80)</f>
        <v>-0.12417928705424232</v>
      </c>
      <c r="R80" s="47" t="e">
        <f>LN(Prices!R81/Prices!R80)</f>
        <v>#DIV/0!</v>
      </c>
      <c r="S80" s="47" t="e">
        <f>LN(Prices!S81/Prices!S80)</f>
        <v>#DIV/0!</v>
      </c>
    </row>
    <row r="81" spans="1:19">
      <c r="A81" s="48">
        <f>Prices!A82</f>
        <v>40739</v>
      </c>
      <c r="B81" s="47">
        <f>LN(Prices!B82/Prices!B81)</f>
        <v>-9.2756560266800681E-3</v>
      </c>
      <c r="C81" s="47">
        <f>LN(Prices!C82/Prices!C81)</f>
        <v>5.0723373696667179E-3</v>
      </c>
      <c r="D81" s="47">
        <f>LN(Prices!D82/Prices!D81)</f>
        <v>-2.5720725864770595E-2</v>
      </c>
      <c r="E81" s="47">
        <f>LN(Prices!E82/Prices!E81)</f>
        <v>-2.2558649643940481E-2</v>
      </c>
      <c r="F81" s="47">
        <f>LN(Prices!F82/Prices!F81)</f>
        <v>-2.2707898828977873E-2</v>
      </c>
      <c r="G81" s="47">
        <f>LN(Prices!G82/Prices!G81)</f>
        <v>-9.0836398603983994E-3</v>
      </c>
      <c r="H81" s="47">
        <f>LN(Prices!H82/Prices!H81)</f>
        <v>1.1903706028869292E-3</v>
      </c>
      <c r="I81" s="47">
        <f>LN(Prices!I82/Prices!I81)</f>
        <v>-2.9136165289313294E-2</v>
      </c>
      <c r="J81" s="47">
        <f>LN(Prices!J82/Prices!J81)</f>
        <v>8.4852256722547145E-3</v>
      </c>
      <c r="K81" s="47">
        <f>LN(Prices!K82/Prices!K81)</f>
        <v>-3.3167526259939265E-3</v>
      </c>
      <c r="L81" s="47">
        <f>LN(Prices!L82/Prices!L81)</f>
        <v>-7.8150837352469072E-3</v>
      </c>
      <c r="M81" s="47">
        <f>LN(Prices!M82/Prices!M81)</f>
        <v>-3.4722257107490922E-3</v>
      </c>
      <c r="N81" s="47">
        <f>LN(Prices!N82/Prices!N81)</f>
        <v>-2.2605727002410213E-2</v>
      </c>
      <c r="O81" s="47">
        <f>LN(Prices!O82/Prices!O81)</f>
        <v>-1.9318860587339724E-3</v>
      </c>
      <c r="P81" s="47">
        <f>LN(Prices!P82/Prices!P81)</f>
        <v>2.907908584022318E-2</v>
      </c>
      <c r="Q81" s="47">
        <f>LN(Prices!Q82/Prices!Q81)</f>
        <v>6.0445810908492999E-2</v>
      </c>
      <c r="R81" s="47" t="e">
        <f>LN(Prices!R82/Prices!R81)</f>
        <v>#DIV/0!</v>
      </c>
      <c r="S81" s="47" t="e">
        <f>LN(Prices!S82/Prices!S81)</f>
        <v>#DIV/0!</v>
      </c>
    </row>
    <row r="82" spans="1:19">
      <c r="A82" s="48">
        <f>Prices!A83</f>
        <v>40746</v>
      </c>
      <c r="B82" s="47">
        <f>LN(Prices!B83/Prices!B82)</f>
        <v>3.6682865712154809E-3</v>
      </c>
      <c r="C82" s="47">
        <f>LN(Prices!C83/Prices!C82)</f>
        <v>8.5002243686384382E-3</v>
      </c>
      <c r="D82" s="47">
        <f>LN(Prices!D83/Prices!D82)</f>
        <v>2.364818626279824E-2</v>
      </c>
      <c r="E82" s="47">
        <f>LN(Prices!E83/Prices!E82)</f>
        <v>2.6689689540373738E-2</v>
      </c>
      <c r="F82" s="47">
        <f>LN(Prices!F83/Prices!F82)</f>
        <v>2.5042447659073982E-2</v>
      </c>
      <c r="G82" s="47">
        <f>LN(Prices!G83/Prices!G82)</f>
        <v>1.195284014097873E-2</v>
      </c>
      <c r="H82" s="47">
        <f>LN(Prices!H83/Prices!H82)</f>
        <v>1.1644651295095374E-3</v>
      </c>
      <c r="I82" s="47">
        <f>LN(Prices!I83/Prices!I82)</f>
        <v>2.2956451276553276E-2</v>
      </c>
      <c r="J82" s="47">
        <f>LN(Prices!J83/Prices!J82)</f>
        <v>4.8444000061376464E-3</v>
      </c>
      <c r="K82" s="47">
        <f>LN(Prices!K83/Prices!K82)</f>
        <v>2.9487673412526235E-3</v>
      </c>
      <c r="L82" s="47">
        <f>LN(Prices!L83/Prices!L82)</f>
        <v>1.3797800262268824E-2</v>
      </c>
      <c r="M82" s="47">
        <f>LN(Prices!M83/Prices!M82)</f>
        <v>-1.8050126555978187E-2</v>
      </c>
      <c r="N82" s="47">
        <f>LN(Prices!N83/Prices!N82)</f>
        <v>-7.3431100273394006E-3</v>
      </c>
      <c r="O82" s="47">
        <f>LN(Prices!O83/Prices!O82)</f>
        <v>5.1641116474676185E-3</v>
      </c>
      <c r="P82" s="47">
        <f>LN(Prices!P83/Prices!P82)</f>
        <v>9.4001418149531508E-3</v>
      </c>
      <c r="Q82" s="47">
        <f>LN(Prices!Q83/Prices!Q82)</f>
        <v>-4.6111351959405689E-2</v>
      </c>
      <c r="R82" s="47" t="e">
        <f>LN(Prices!R83/Prices!R82)</f>
        <v>#DIV/0!</v>
      </c>
      <c r="S82" s="47" t="e">
        <f>LN(Prices!S83/Prices!S82)</f>
        <v>#DIV/0!</v>
      </c>
    </row>
    <row r="83" spans="1:19">
      <c r="A83" s="48">
        <f>Prices!A84</f>
        <v>40753</v>
      </c>
      <c r="B83" s="47">
        <f>LN(Prices!B84/Prices!B83)</f>
        <v>-1.4887304792238733E-2</v>
      </c>
      <c r="C83" s="47">
        <f>LN(Prices!C84/Prices!C83)</f>
        <v>-1.2079127328568919E-2</v>
      </c>
      <c r="D83" s="47">
        <f>LN(Prices!D84/Prices!D83)</f>
        <v>-2.1152085122804486E-2</v>
      </c>
      <c r="E83" s="47">
        <f>LN(Prices!E84/Prices!E83)</f>
        <v>-3.2126436005247914E-2</v>
      </c>
      <c r="F83" s="47">
        <f>LN(Prices!F84/Prices!F83)</f>
        <v>-3.9859696230662232E-2</v>
      </c>
      <c r="G83" s="47">
        <f>LN(Prices!G84/Prices!G83)</f>
        <v>-1.6397291901402808E-2</v>
      </c>
      <c r="H83" s="47">
        <f>LN(Prices!H84/Prices!H83)</f>
        <v>2.6307321490887385E-3</v>
      </c>
      <c r="I83" s="47">
        <f>LN(Prices!I84/Prices!I83)</f>
        <v>-8.512247005195827E-3</v>
      </c>
      <c r="J83" s="47">
        <f>LN(Prices!J84/Prices!J83)</f>
        <v>7.0566583095033938E-3</v>
      </c>
      <c r="K83" s="47">
        <f>LN(Prices!K84/Prices!K83)</f>
        <v>1.2799589626886531E-2</v>
      </c>
      <c r="L83" s="47">
        <f>LN(Prices!L84/Prices!L83)</f>
        <v>1.1859113344414198E-2</v>
      </c>
      <c r="M83" s="47">
        <f>LN(Prices!M84/Prices!M83)</f>
        <v>-1.0298228448276893E-2</v>
      </c>
      <c r="N83" s="47">
        <f>LN(Prices!N84/Prices!N83)</f>
        <v>1.9995755141160598E-2</v>
      </c>
      <c r="O83" s="47">
        <f>LN(Prices!O84/Prices!O83)</f>
        <v>1.3254208765168531E-2</v>
      </c>
      <c r="P83" s="47">
        <f>LN(Prices!P84/Prices!P83)</f>
        <v>1.6402976123441305E-2</v>
      </c>
      <c r="Q83" s="47">
        <f>LN(Prices!Q84/Prices!Q83)</f>
        <v>-0.52465362537328275</v>
      </c>
      <c r="R83" s="47" t="e">
        <f>LN(Prices!R84/Prices!R83)</f>
        <v>#DIV/0!</v>
      </c>
      <c r="S83" s="47" t="e">
        <f>LN(Prices!S84/Prices!S83)</f>
        <v>#DIV/0!</v>
      </c>
    </row>
    <row r="84" spans="1:19">
      <c r="A84" s="48">
        <f>Prices!A85</f>
        <v>40760</v>
      </c>
      <c r="B84" s="47">
        <f>LN(Prices!B85/Prices!B84)</f>
        <v>-6.4237708055242301E-2</v>
      </c>
      <c r="C84" s="47">
        <f>LN(Prices!C85/Prices!C84)</f>
        <v>-5.3185295379849409E-2</v>
      </c>
      <c r="D84" s="47">
        <f>LN(Prices!D85/Prices!D84)</f>
        <v>-9.7325296979296441E-2</v>
      </c>
      <c r="E84" s="47">
        <f>LN(Prices!E85/Prices!E84)</f>
        <v>-8.9656424820062905E-2</v>
      </c>
      <c r="F84" s="47">
        <f>LN(Prices!F85/Prices!F84)</f>
        <v>-9.1010297185959058E-2</v>
      </c>
      <c r="G84" s="47">
        <f>LN(Prices!G85/Prices!G84)</f>
        <v>-6.5212610428510509E-2</v>
      </c>
      <c r="H84" s="47">
        <f>LN(Prices!H85/Prices!H84)</f>
        <v>5.0852704307212983E-3</v>
      </c>
      <c r="I84" s="47">
        <f>LN(Prices!I85/Prices!I84)</f>
        <v>-9.0567183962041165E-2</v>
      </c>
      <c r="J84" s="47">
        <f>LN(Prices!J85/Prices!J84)</f>
        <v>2.0644301931327332E-3</v>
      </c>
      <c r="K84" s="47">
        <f>LN(Prices!K85/Prices!K84)</f>
        <v>3.2650128769200733E-3</v>
      </c>
      <c r="L84" s="47">
        <f>LN(Prices!L85/Prices!L84)</f>
        <v>-2.060269236406204E-2</v>
      </c>
      <c r="M84" s="47">
        <f>LN(Prices!M85/Prices!M84)</f>
        <v>-1.0792858203640636E-2</v>
      </c>
      <c r="N84" s="47">
        <f>LN(Prices!N85/Prices!N84)</f>
        <v>-2.7127620712273986E-3</v>
      </c>
      <c r="O84" s="47">
        <f>LN(Prices!O85/Prices!O84)</f>
        <v>3.9117463241464525E-3</v>
      </c>
      <c r="P84" s="47">
        <f>LN(Prices!P85/Prices!P84)</f>
        <v>1.8396822578250527E-2</v>
      </c>
      <c r="Q84" s="47">
        <f>LN(Prices!Q85/Prices!Q84)</f>
        <v>0.31268337465719814</v>
      </c>
      <c r="R84" s="47" t="e">
        <f>LN(Prices!R85/Prices!R84)</f>
        <v>#DIV/0!</v>
      </c>
      <c r="S84" s="47" t="e">
        <f>LN(Prices!S85/Prices!S84)</f>
        <v>#DIV/0!</v>
      </c>
    </row>
    <row r="85" spans="1:19">
      <c r="A85" s="48">
        <f>Prices!A86</f>
        <v>40767</v>
      </c>
      <c r="B85" s="47">
        <f>LN(Prices!B86/Prices!B85)</f>
        <v>-2.7660460157343445E-2</v>
      </c>
      <c r="C85" s="47">
        <f>LN(Prices!C86/Prices!C85)</f>
        <v>-1.1653494102412962E-2</v>
      </c>
      <c r="D85" s="47">
        <f>LN(Prices!D86/Prices!D85)</f>
        <v>-1.2511828101265913E-2</v>
      </c>
      <c r="E85" s="47">
        <f>LN(Prices!E86/Prices!E85)</f>
        <v>-1.114177775052733E-2</v>
      </c>
      <c r="F85" s="47">
        <f>LN(Prices!F86/Prices!F85)</f>
        <v>-1.5012250935636868E-2</v>
      </c>
      <c r="G85" s="47">
        <f>LN(Prices!G86/Prices!G85)</f>
        <v>-1.2327663018240899E-2</v>
      </c>
      <c r="H85" s="47">
        <f>LN(Prices!H86/Prices!H85)</f>
        <v>6.9061228600134283E-3</v>
      </c>
      <c r="I85" s="47">
        <f>LN(Prices!I86/Prices!I85)</f>
        <v>-2.6245994340966111E-2</v>
      </c>
      <c r="J85" s="47">
        <f>LN(Prices!J86/Prices!J85)</f>
        <v>1.6473970625846563E-2</v>
      </c>
      <c r="K85" s="47">
        <f>LN(Prices!K86/Prices!K85)</f>
        <v>-1.4961052640111414E-2</v>
      </c>
      <c r="L85" s="47">
        <f>LN(Prices!L86/Prices!L85)</f>
        <v>5.3523767385918394E-3</v>
      </c>
      <c r="M85" s="47">
        <f>LN(Prices!M86/Prices!M85)</f>
        <v>9.0021184055838997E-3</v>
      </c>
      <c r="N85" s="47">
        <f>LN(Prices!N86/Prices!N85)</f>
        <v>1.9483688579542725E-3</v>
      </c>
      <c r="O85" s="47">
        <f>LN(Prices!O86/Prices!O85)</f>
        <v>4.5039637915425569E-3</v>
      </c>
      <c r="P85" s="47">
        <f>LN(Prices!P86/Prices!P85)</f>
        <v>4.5501143430523701E-2</v>
      </c>
      <c r="Q85" s="47">
        <f>LN(Prices!Q86/Prices!Q85)</f>
        <v>4.6141155997855128E-2</v>
      </c>
      <c r="R85" s="47" t="e">
        <f>LN(Prices!R86/Prices!R85)</f>
        <v>#DIV/0!</v>
      </c>
      <c r="S85" s="47" t="e">
        <f>LN(Prices!S86/Prices!S85)</f>
        <v>#DIV/0!</v>
      </c>
    </row>
    <row r="86" spans="1:19">
      <c r="A86" s="48">
        <f>Prices!A87</f>
        <v>40774</v>
      </c>
      <c r="B86" s="47">
        <f>LN(Prices!B87/Prices!B86)</f>
        <v>-2.095279740062729E-2</v>
      </c>
      <c r="C86" s="47">
        <f>LN(Prices!C87/Prices!C86)</f>
        <v>-1.1319123043920798E-2</v>
      </c>
      <c r="D86" s="47">
        <f>LN(Prices!D87/Prices!D86)</f>
        <v>-2.1941808538436757E-2</v>
      </c>
      <c r="E86" s="47">
        <f>LN(Prices!E87/Prices!E86)</f>
        <v>-4.2497021703315575E-2</v>
      </c>
      <c r="F86" s="47">
        <f>LN(Prices!F87/Prices!F86)</f>
        <v>-4.3530534895600173E-2</v>
      </c>
      <c r="G86" s="47">
        <f>LN(Prices!G87/Prices!G86)</f>
        <v>5.4465862778056784E-3</v>
      </c>
      <c r="H86" s="47">
        <f>LN(Prices!H87/Prices!H86)</f>
        <v>5.3878330556283334E-3</v>
      </c>
      <c r="I86" s="47">
        <f>LN(Prices!I87/Prices!I86)</f>
        <v>-1.1997040220197971E-2</v>
      </c>
      <c r="J86" s="47">
        <f>LN(Prices!J87/Prices!J86)</f>
        <v>-1.2852127041469753E-2</v>
      </c>
      <c r="K86" s="47">
        <f>LN(Prices!K87/Prices!K86)</f>
        <v>1.8937201019750782E-2</v>
      </c>
      <c r="L86" s="47">
        <f>LN(Prices!L87/Prices!L86)</f>
        <v>1.4453439338182201E-2</v>
      </c>
      <c r="M86" s="47">
        <f>LN(Prices!M87/Prices!M86)</f>
        <v>-1.6002406261165232E-2</v>
      </c>
      <c r="N86" s="47">
        <f>LN(Prices!N87/Prices!N86)</f>
        <v>-8.7977107035290842E-3</v>
      </c>
      <c r="O86" s="47">
        <f>LN(Prices!O87/Prices!O86)</f>
        <v>-1.1113939507665054E-2</v>
      </c>
      <c r="P86" s="47">
        <f>LN(Prices!P87/Prices!P86)</f>
        <v>6.2497537124678253E-2</v>
      </c>
      <c r="Q86" s="47">
        <f>LN(Prices!Q87/Prices!Q86)</f>
        <v>-0.22071502600098389</v>
      </c>
      <c r="R86" s="47" t="e">
        <f>LN(Prices!R87/Prices!R86)</f>
        <v>#DIV/0!</v>
      </c>
      <c r="S86" s="47" t="e">
        <f>LN(Prices!S87/Prices!S86)</f>
        <v>#DIV/0!</v>
      </c>
    </row>
    <row r="87" spans="1:19">
      <c r="A87" s="48">
        <f>Prices!A88</f>
        <v>40781</v>
      </c>
      <c r="B87" s="47">
        <f>LN(Prices!B88/Prices!B87)</f>
        <v>9.0966866237721378E-3</v>
      </c>
      <c r="C87" s="47">
        <f>LN(Prices!C88/Prices!C87)</f>
        <v>7.0727576259787071E-3</v>
      </c>
      <c r="D87" s="47">
        <f>LN(Prices!D88/Prices!D87)</f>
        <v>2.2498136786443461E-2</v>
      </c>
      <c r="E87" s="47">
        <f>LN(Prices!E88/Prices!E87)</f>
        <v>2.730797960652806E-2</v>
      </c>
      <c r="F87" s="47">
        <f>LN(Prices!F88/Prices!F87)</f>
        <v>3.1025230013515447E-2</v>
      </c>
      <c r="G87" s="47">
        <f>LN(Prices!G88/Prices!G87)</f>
        <v>2.4912643979410263E-2</v>
      </c>
      <c r="H87" s="47">
        <f>LN(Prices!H88/Prices!H87)</f>
        <v>-3.0562182873529993E-3</v>
      </c>
      <c r="I87" s="47">
        <f>LN(Prices!I88/Prices!I87)</f>
        <v>6.405272873460527E-3</v>
      </c>
      <c r="J87" s="47">
        <f>LN(Prices!J88/Prices!J87)</f>
        <v>4.0620079436565768E-3</v>
      </c>
      <c r="K87" s="47">
        <f>LN(Prices!K88/Prices!K87)</f>
        <v>-2.8901754222332744E-3</v>
      </c>
      <c r="L87" s="47">
        <f>LN(Prices!L88/Prices!L87)</f>
        <v>-5.2753699194574497E-3</v>
      </c>
      <c r="M87" s="47">
        <f>LN(Prices!M88/Prices!M87)</f>
        <v>-1.301744521233605E-3</v>
      </c>
      <c r="N87" s="47">
        <f>LN(Prices!N88/Prices!N87)</f>
        <v>8.0327327462689016E-3</v>
      </c>
      <c r="O87" s="47">
        <f>LN(Prices!O88/Prices!O87)</f>
        <v>1.1599641660374069E-2</v>
      </c>
      <c r="P87" s="47">
        <f>LN(Prices!P88/Prices!P87)</f>
        <v>-3.2993430349395642E-2</v>
      </c>
      <c r="Q87" s="47">
        <f>LN(Prices!Q88/Prices!Q87)</f>
        <v>-0.10328011351238957</v>
      </c>
      <c r="R87" s="47" t="e">
        <f>LN(Prices!R88/Prices!R87)</f>
        <v>#DIV/0!</v>
      </c>
      <c r="S87" s="47" t="e">
        <f>LN(Prices!S88/Prices!S87)</f>
        <v>#DIV/0!</v>
      </c>
    </row>
    <row r="88" spans="1:19">
      <c r="A88" s="48">
        <f>Prices!A89</f>
        <v>40788</v>
      </c>
      <c r="B88" s="47">
        <f>LN(Prices!B89/Prices!B88)</f>
        <v>2.0692905931373407E-2</v>
      </c>
      <c r="C88" s="47">
        <f>LN(Prices!C89/Prices!C88)</f>
        <v>-7.6585957606022396E-4</v>
      </c>
      <c r="D88" s="47">
        <f>LN(Prices!D89/Prices!D88)</f>
        <v>1.9892592496065193E-2</v>
      </c>
      <c r="E88" s="47">
        <f>LN(Prices!E89/Prices!E88)</f>
        <v>1.0469329420592503E-2</v>
      </c>
      <c r="F88" s="47">
        <f>LN(Prices!F89/Prices!F88)</f>
        <v>8.7372794540282201E-3</v>
      </c>
      <c r="G88" s="47">
        <f>LN(Prices!G89/Prices!G88)</f>
        <v>8.6727710673684243E-3</v>
      </c>
      <c r="H88" s="47">
        <f>LN(Prices!H89/Prices!H88)</f>
        <v>7.5482528512893499E-4</v>
      </c>
      <c r="I88" s="47">
        <f>LN(Prices!I89/Prices!I88)</f>
        <v>3.7542532295799624E-2</v>
      </c>
      <c r="J88" s="47">
        <f>LN(Prices!J89/Prices!J88)</f>
        <v>5.9798487191109412E-3</v>
      </c>
      <c r="K88" s="47">
        <f>LN(Prices!K89/Prices!K88)</f>
        <v>8.6455869928540319E-3</v>
      </c>
      <c r="L88" s="47">
        <f>LN(Prices!L89/Prices!L88)</f>
        <v>-1.0472987048681721E-2</v>
      </c>
      <c r="M88" s="47">
        <f>LN(Prices!M89/Prices!M88)</f>
        <v>-7.8186086860227235E-4</v>
      </c>
      <c r="N88" s="47">
        <f>LN(Prices!N89/Prices!N88)</f>
        <v>8.3827433273679242E-3</v>
      </c>
      <c r="O88" s="47">
        <f>LN(Prices!O89/Prices!O88)</f>
        <v>-9.1464052260761472E-3</v>
      </c>
      <c r="P88" s="47">
        <f>LN(Prices!P89/Prices!P88)</f>
        <v>4.7628308585623745E-2</v>
      </c>
      <c r="Q88" s="47">
        <f>LN(Prices!Q89/Prices!Q88)</f>
        <v>-0.33354254702573438</v>
      </c>
      <c r="R88" s="47" t="e">
        <f>LN(Prices!R89/Prices!R88)</f>
        <v>#DIV/0!</v>
      </c>
      <c r="S88" s="47" t="e">
        <f>LN(Prices!S89/Prices!S88)</f>
        <v>#DIV/0!</v>
      </c>
    </row>
    <row r="89" spans="1:19">
      <c r="A89" s="48">
        <f>Prices!A90</f>
        <v>40795</v>
      </c>
      <c r="B89" s="47">
        <f>LN(Prices!B90/Prices!B89)</f>
        <v>-2.312536944601723E-2</v>
      </c>
      <c r="C89" s="47">
        <f>LN(Prices!C90/Prices!C89)</f>
        <v>-1.4649695169651807E-2</v>
      </c>
      <c r="D89" s="47">
        <f>LN(Prices!D90/Prices!D89)</f>
        <v>-2.2816774764946771E-2</v>
      </c>
      <c r="E89" s="47">
        <f>LN(Prices!E90/Prices!E89)</f>
        <v>-3.5138726858518793E-2</v>
      </c>
      <c r="F89" s="47">
        <f>LN(Prices!F90/Prices!F89)</f>
        <v>-3.4057210217758122E-2</v>
      </c>
      <c r="G89" s="47">
        <f>LN(Prices!G90/Prices!G89)</f>
        <v>3.9093785907184453E-3</v>
      </c>
      <c r="H89" s="47">
        <f>LN(Prices!H90/Prices!H89)</f>
        <v>3.0299282419432262E-3</v>
      </c>
      <c r="I89" s="47">
        <f>LN(Prices!I90/Prices!I89)</f>
        <v>-3.2029504721770991E-2</v>
      </c>
      <c r="J89" s="47">
        <f>LN(Prices!J90/Prices!J89)</f>
        <v>-1.3785156695742562E-2</v>
      </c>
      <c r="K89" s="47">
        <f>LN(Prices!K90/Prices!K89)</f>
        <v>-3.5874439846619004E-4</v>
      </c>
      <c r="L89" s="47">
        <f>LN(Prices!L90/Prices!L89)</f>
        <v>-2.1448003509130172E-2</v>
      </c>
      <c r="M89" s="47">
        <f>LN(Prices!M90/Prices!M89)</f>
        <v>1.4329449465538063E-3</v>
      </c>
      <c r="N89" s="47">
        <f>LN(Prices!N90/Prices!N89)</f>
        <v>-2.302962909113887E-2</v>
      </c>
      <c r="O89" s="47">
        <f>LN(Prices!O90/Prices!O89)</f>
        <v>-1.0529978142390315E-2</v>
      </c>
      <c r="P89" s="47">
        <f>LN(Prices!P90/Prices!P89)</f>
        <v>-1.0856498873566449E-2</v>
      </c>
      <c r="Q89" s="47">
        <f>LN(Prices!Q90/Prices!Q89)</f>
        <v>-0.11949097800153959</v>
      </c>
      <c r="R89" s="47" t="e">
        <f>LN(Prices!R90/Prices!R89)</f>
        <v>#DIV/0!</v>
      </c>
      <c r="S89" s="47" t="e">
        <f>LN(Prices!S90/Prices!S89)</f>
        <v>#DIV/0!</v>
      </c>
    </row>
    <row r="90" spans="1:19">
      <c r="A90" s="48">
        <f>Prices!A91</f>
        <v>40802</v>
      </c>
      <c r="B90" s="47">
        <f>LN(Prices!B91/Prices!B90)</f>
        <v>-1.0535003585982559E-2</v>
      </c>
      <c r="C90" s="47">
        <f>LN(Prices!C91/Prices!C90)</f>
        <v>1.4795608749039985E-2</v>
      </c>
      <c r="D90" s="47">
        <f>LN(Prices!D91/Prices!D90)</f>
        <v>7.2944850868612299E-3</v>
      </c>
      <c r="E90" s="47">
        <f>LN(Prices!E91/Prices!E90)</f>
        <v>3.5793686499844067E-2</v>
      </c>
      <c r="F90" s="47">
        <f>LN(Prices!F91/Prices!F90)</f>
        <v>-7.6713639083913461E-3</v>
      </c>
      <c r="G90" s="47">
        <f>LN(Prices!G91/Prices!G90)</f>
        <v>-4.8891159213704004E-3</v>
      </c>
      <c r="H90" s="47">
        <f>LN(Prices!H91/Prices!H90)</f>
        <v>-1.9324048695232847E-3</v>
      </c>
      <c r="I90" s="47">
        <f>LN(Prices!I91/Prices!I90)</f>
        <v>-6.3693366495764644E-3</v>
      </c>
      <c r="J90" s="47">
        <f>LN(Prices!J91/Prices!J90)</f>
        <v>-1.5179214217029403E-2</v>
      </c>
      <c r="K90" s="47">
        <f>LN(Prices!K91/Prices!K90)</f>
        <v>-1.4092374139708217E-2</v>
      </c>
      <c r="L90" s="47">
        <f>LN(Prices!L91/Prices!L90)</f>
        <v>-1.8874709561203289E-2</v>
      </c>
      <c r="M90" s="47">
        <f>LN(Prices!M91/Prices!M90)</f>
        <v>9.1999353131089947E-3</v>
      </c>
      <c r="N90" s="47">
        <f>LN(Prices!N91/Prices!N90)</f>
        <v>-4.3133759779308445E-2</v>
      </c>
      <c r="O90" s="47">
        <f>LN(Prices!O91/Prices!O90)</f>
        <v>-2.0260823127183809E-2</v>
      </c>
      <c r="P90" s="47">
        <f>LN(Prices!P91/Prices!P90)</f>
        <v>-3.3423048158452789E-2</v>
      </c>
      <c r="Q90" s="47">
        <f>LN(Prices!Q91/Prices!Q90)</f>
        <v>2.4692612590371414E-2</v>
      </c>
      <c r="R90" s="47" t="e">
        <f>LN(Prices!R91/Prices!R90)</f>
        <v>#DIV/0!</v>
      </c>
      <c r="S90" s="47" t="e">
        <f>LN(Prices!S91/Prices!S90)</f>
        <v>#DIV/0!</v>
      </c>
    </row>
    <row r="91" spans="1:19">
      <c r="A91" s="48">
        <f>Prices!A92</f>
        <v>40809</v>
      </c>
      <c r="B91" s="47">
        <f>LN(Prices!B92/Prices!B91)</f>
        <v>-7.6382449602616045E-2</v>
      </c>
      <c r="C91" s="47">
        <f>LN(Prices!C92/Prices!C91)</f>
        <v>-6.3042267185384096E-2</v>
      </c>
      <c r="D91" s="47">
        <f>LN(Prices!D92/Prices!D91)</f>
        <v>-7.8371324243799972E-2</v>
      </c>
      <c r="E91" s="47">
        <f>LN(Prices!E92/Prices!E91)</f>
        <v>-7.1463058116368536E-2</v>
      </c>
      <c r="F91" s="47">
        <f>LN(Prices!F92/Prices!F91)</f>
        <v>-7.5603188728171303E-2</v>
      </c>
      <c r="G91" s="47">
        <f>LN(Prices!G92/Prices!G91)</f>
        <v>-7.6358834332947143E-2</v>
      </c>
      <c r="H91" s="47">
        <f>LN(Prices!H92/Prices!H91)</f>
        <v>3.5881113699941796E-3</v>
      </c>
      <c r="I91" s="47">
        <f>LN(Prices!I92/Prices!I91)</f>
        <v>-9.3041101462699199E-2</v>
      </c>
      <c r="J91" s="47">
        <f>LN(Prices!J92/Prices!J91)</f>
        <v>-4.2949664938509838E-2</v>
      </c>
      <c r="K91" s="47">
        <f>LN(Prices!K92/Prices!K91)</f>
        <v>-3.5936447053214339E-2</v>
      </c>
      <c r="L91" s="47">
        <f>LN(Prices!L92/Prices!L91)</f>
        <v>-3.6929915762860137E-2</v>
      </c>
      <c r="M91" s="47">
        <f>LN(Prices!M92/Prices!M91)</f>
        <v>-7.5090979459794338E-3</v>
      </c>
      <c r="N91" s="47">
        <f>LN(Prices!N92/Prices!N91)</f>
        <v>7.5632772326866922E-3</v>
      </c>
      <c r="O91" s="47">
        <f>LN(Prices!O92/Prices!O91)</f>
        <v>-6.5278933843323983E-3</v>
      </c>
      <c r="P91" s="47">
        <f>LN(Prices!P92/Prices!P91)</f>
        <v>-6.0289527496763112E-2</v>
      </c>
      <c r="Q91" s="47">
        <f>LN(Prices!Q92/Prices!Q91)</f>
        <v>-5.7931254066105248E-2</v>
      </c>
      <c r="R91" s="47" t="e">
        <f>LN(Prices!R92/Prices!R91)</f>
        <v>#DIV/0!</v>
      </c>
      <c r="S91" s="47" t="e">
        <f>LN(Prices!S92/Prices!S91)</f>
        <v>#DIV/0!</v>
      </c>
    </row>
    <row r="92" spans="1:19">
      <c r="A92" s="48">
        <f>Prices!A93</f>
        <v>40816</v>
      </c>
      <c r="B92" s="47">
        <f>LN(Prices!B93/Prices!B92)</f>
        <v>-4.4286088853117203E-4</v>
      </c>
      <c r="C92" s="47">
        <f>LN(Prices!C93/Prices!C92)</f>
        <v>-2.8975317892600726E-2</v>
      </c>
      <c r="D92" s="47">
        <f>LN(Prices!D93/Prices!D92)</f>
        <v>-6.534252848332014E-3</v>
      </c>
      <c r="E92" s="47">
        <f>LN(Prices!E93/Prices!E92)</f>
        <v>8.3129929654323885E-3</v>
      </c>
      <c r="F92" s="47">
        <f>LN(Prices!F93/Prices!F92)</f>
        <v>8.0882793886098269E-3</v>
      </c>
      <c r="G92" s="47">
        <f>LN(Prices!G93/Prices!G92)</f>
        <v>-1.1706223748195991E-2</v>
      </c>
      <c r="H92" s="47">
        <f>LN(Prices!H93/Prices!H92)</f>
        <v>-1.9752751910252411E-3</v>
      </c>
      <c r="I92" s="47">
        <f>LN(Prices!I93/Prices!I92)</f>
        <v>6.6760422489170173E-3</v>
      </c>
      <c r="J92" s="47">
        <f>LN(Prices!J93/Prices!J92)</f>
        <v>-1.177811652252604E-2</v>
      </c>
      <c r="K92" s="47">
        <f>LN(Prices!K93/Prices!K92)</f>
        <v>-1.3672829790002379E-2</v>
      </c>
      <c r="L92" s="47">
        <f>LN(Prices!L93/Prices!L92)</f>
        <v>1.0493180396177549E-3</v>
      </c>
      <c r="M92" s="47">
        <f>LN(Prices!M93/Prices!M92)</f>
        <v>-5.8651194523981339E-3</v>
      </c>
      <c r="N92" s="47">
        <f>LN(Prices!N93/Prices!N92)</f>
        <v>-1.1995581157231084E-2</v>
      </c>
      <c r="O92" s="47">
        <f>LN(Prices!O93/Prices!O92)</f>
        <v>-1.654095925406053E-2</v>
      </c>
      <c r="P92" s="47">
        <f>LN(Prices!P93/Prices!P92)</f>
        <v>-4.1695827228531913E-2</v>
      </c>
      <c r="Q92" s="47">
        <f>LN(Prices!Q93/Prices!Q92)</f>
        <v>-0.2044330104013859</v>
      </c>
      <c r="R92" s="47" t="e">
        <f>LN(Prices!R93/Prices!R92)</f>
        <v>#DIV/0!</v>
      </c>
      <c r="S92" s="47" t="e">
        <f>LN(Prices!S93/Prices!S92)</f>
        <v>#DIV/0!</v>
      </c>
    </row>
    <row r="93" spans="1:19">
      <c r="A93" s="48">
        <f>Prices!A94</f>
        <v>40823</v>
      </c>
      <c r="B93" s="47">
        <f>LN(Prices!B94/Prices!B93)</f>
        <v>-2.055830614224216E-3</v>
      </c>
      <c r="C93" s="47">
        <f>LN(Prices!C94/Prices!C93)</f>
        <v>8.774649324286168E-3</v>
      </c>
      <c r="D93" s="47">
        <f>LN(Prices!D94/Prices!D93)</f>
        <v>3.3851162576662231E-3</v>
      </c>
      <c r="E93" s="47">
        <f>LN(Prices!E94/Prices!E93)</f>
        <v>1.9810441561049452E-2</v>
      </c>
      <c r="F93" s="47">
        <f>LN(Prices!F94/Prices!F93)</f>
        <v>1.5712597906967996E-2</v>
      </c>
      <c r="G93" s="47">
        <f>LN(Prices!G94/Prices!G93)</f>
        <v>2.9910205117217602E-2</v>
      </c>
      <c r="H93" s="47">
        <f>LN(Prices!H94/Prices!H93)</f>
        <v>-1.6974401746354052E-3</v>
      </c>
      <c r="I93" s="47">
        <f>LN(Prices!I94/Prices!I93)</f>
        <v>2.7733940028225389E-3</v>
      </c>
      <c r="J93" s="47">
        <f>LN(Prices!J94/Prices!J93)</f>
        <v>4.850908268884479E-3</v>
      </c>
      <c r="K93" s="47">
        <f>LN(Prices!K94/Prices!K93)</f>
        <v>7.2395058042030993E-3</v>
      </c>
      <c r="L93" s="47">
        <f>LN(Prices!L94/Prices!L93)</f>
        <v>4.1862960143273743E-3</v>
      </c>
      <c r="M93" s="47">
        <f>LN(Prices!M94/Prices!M93)</f>
        <v>8.3312119475915953E-3</v>
      </c>
      <c r="N93" s="47">
        <f>LN(Prices!N94/Prices!N93)</f>
        <v>-1.2740924130134246E-2</v>
      </c>
      <c r="O93" s="47">
        <f>LN(Prices!O94/Prices!O93)</f>
        <v>6.6364084936814255E-3</v>
      </c>
      <c r="P93" s="47">
        <f>LN(Prices!P94/Prices!P93)</f>
        <v>1.9556200483695531E-2</v>
      </c>
      <c r="Q93" s="47">
        <f>LN(Prices!Q94/Prices!Q93)</f>
        <v>-0.14122642884632292</v>
      </c>
      <c r="R93" s="47" t="e">
        <f>LN(Prices!R94/Prices!R93)</f>
        <v>#DIV/0!</v>
      </c>
      <c r="S93" s="47" t="e">
        <f>LN(Prices!S94/Prices!S93)</f>
        <v>#DIV/0!</v>
      </c>
    </row>
    <row r="94" spans="1:19">
      <c r="A94" s="48">
        <f>Prices!A95</f>
        <v>40830</v>
      </c>
      <c r="B94" s="47">
        <f>LN(Prices!B95/Prices!B94)</f>
        <v>4.2115645327896009E-2</v>
      </c>
      <c r="C94" s="47">
        <f>LN(Prices!C95/Prices!C94)</f>
        <v>3.29989209954741E-2</v>
      </c>
      <c r="D94" s="47">
        <f>LN(Prices!D95/Prices!D94)</f>
        <v>5.2659138008190227E-2</v>
      </c>
      <c r="E94" s="47">
        <f>LN(Prices!E95/Prices!E94)</f>
        <v>5.2118776076335069E-2</v>
      </c>
      <c r="F94" s="47">
        <f>LN(Prices!F95/Prices!F94)</f>
        <v>5.5474861146957481E-2</v>
      </c>
      <c r="G94" s="47">
        <f>LN(Prices!G95/Prices!G94)</f>
        <v>7.9839263656268589E-2</v>
      </c>
      <c r="H94" s="47">
        <f>LN(Prices!H95/Prices!H94)</f>
        <v>-6.5786791727598598E-3</v>
      </c>
      <c r="I94" s="47">
        <f>LN(Prices!I95/Prices!I94)</f>
        <v>4.3965024218152501E-2</v>
      </c>
      <c r="J94" s="47">
        <f>LN(Prices!J95/Prices!J94)</f>
        <v>2.5640788311993127E-2</v>
      </c>
      <c r="K94" s="47">
        <f>LN(Prices!K95/Prices!K94)</f>
        <v>2.0293819339813682E-2</v>
      </c>
      <c r="L94" s="47">
        <f>LN(Prices!L95/Prices!L94)</f>
        <v>1.211087466990873E-2</v>
      </c>
      <c r="M94" s="47">
        <f>LN(Prices!M95/Prices!M94)</f>
        <v>-4.9382816405825663E-3</v>
      </c>
      <c r="N94" s="47">
        <f>LN(Prices!N95/Prices!N94)</f>
        <v>4.4143575480791912E-3</v>
      </c>
      <c r="O94" s="47">
        <f>LN(Prices!O95/Prices!O94)</f>
        <v>-8.9945396362688861E-4</v>
      </c>
      <c r="P94" s="47">
        <f>LN(Prices!P95/Prices!P94)</f>
        <v>1.5607336369553335E-2</v>
      </c>
      <c r="Q94" s="47">
        <f>LN(Prices!Q95/Prices!Q94)</f>
        <v>-0.11602895697474983</v>
      </c>
      <c r="R94" s="47" t="e">
        <f>LN(Prices!R95/Prices!R94)</f>
        <v>#DIV/0!</v>
      </c>
      <c r="S94" s="47" t="e">
        <f>LN(Prices!S95/Prices!S94)</f>
        <v>#DIV/0!</v>
      </c>
    </row>
    <row r="95" spans="1:19">
      <c r="A95" s="48">
        <f>Prices!A96</f>
        <v>40837</v>
      </c>
      <c r="B95" s="47">
        <f>LN(Prices!B96/Prices!B95)</f>
        <v>-3.060120546027946E-2</v>
      </c>
      <c r="C95" s="47">
        <f>LN(Prices!C96/Prices!C95)</f>
        <v>5.147534769414726E-3</v>
      </c>
      <c r="D95" s="47">
        <f>LN(Prices!D96/Prices!D95)</f>
        <v>7.8064408928294922E-3</v>
      </c>
      <c r="E95" s="47">
        <f>LN(Prices!E96/Prices!E95)</f>
        <v>6.6618468519285207E-3</v>
      </c>
      <c r="F95" s="47">
        <f>LN(Prices!F96/Prices!F95)</f>
        <v>4.0837218569948564E-3</v>
      </c>
      <c r="G95" s="47">
        <f>LN(Prices!G96/Prices!G95)</f>
        <v>-4.5673296620291765E-2</v>
      </c>
      <c r="H95" s="47">
        <f>LN(Prices!H96/Prices!H95)</f>
        <v>-9.1789139308359052E-4</v>
      </c>
      <c r="I95" s="47">
        <f>LN(Prices!I96/Prices!I95)</f>
        <v>5.5056622310871621E-3</v>
      </c>
      <c r="J95" s="47">
        <f>LN(Prices!J96/Prices!J95)</f>
        <v>-6.2226806832279104E-3</v>
      </c>
      <c r="K95" s="47">
        <f>LN(Prices!K96/Prices!K95)</f>
        <v>1.8583911685587675E-3</v>
      </c>
      <c r="L95" s="47">
        <f>LN(Prices!L96/Prices!L95)</f>
        <v>3.4387895799673906E-4</v>
      </c>
      <c r="M95" s="47">
        <f>LN(Prices!M96/Prices!M95)</f>
        <v>4.4196094297845549E-3</v>
      </c>
      <c r="N95" s="47">
        <f>LN(Prices!N96/Prices!N95)</f>
        <v>3.5783567056093375E-2</v>
      </c>
      <c r="O95" s="47">
        <f>LN(Prices!O96/Prices!O95)</f>
        <v>1.6636773431860111E-2</v>
      </c>
      <c r="P95" s="47">
        <f>LN(Prices!P96/Prices!P95)</f>
        <v>-2.1374602612559853E-2</v>
      </c>
      <c r="Q95" s="47">
        <f>LN(Prices!Q96/Prices!Q95)</f>
        <v>3.1058397019972803E-2</v>
      </c>
      <c r="R95" s="47" t="e">
        <f>LN(Prices!R96/Prices!R95)</f>
        <v>#DIV/0!</v>
      </c>
      <c r="S95" s="47" t="e">
        <f>LN(Prices!S96/Prices!S95)</f>
        <v>#DIV/0!</v>
      </c>
    </row>
    <row r="96" spans="1:19">
      <c r="A96" s="48">
        <f>Prices!A97</f>
        <v>40844</v>
      </c>
      <c r="B96" s="47">
        <f>LN(Prices!B97/Prices!B96)</f>
        <v>7.2462585351957015E-2</v>
      </c>
      <c r="C96" s="47">
        <f>LN(Prices!C97/Prices!C96)</f>
        <v>1.8800298920172785E-2</v>
      </c>
      <c r="D96" s="47">
        <f>LN(Prices!D97/Prices!D96)</f>
        <v>6.6784865154805265E-2</v>
      </c>
      <c r="E96" s="47">
        <f>LN(Prices!E97/Prices!E96)</f>
        <v>4.8912560433269567E-2</v>
      </c>
      <c r="F96" s="47">
        <f>LN(Prices!F97/Prices!F96)</f>
        <v>4.9848882734071065E-2</v>
      </c>
      <c r="G96" s="47">
        <f>LN(Prices!G97/Prices!G96)</f>
        <v>3.1895046859314559E-3</v>
      </c>
      <c r="H96" s="47">
        <f>LN(Prices!H97/Prices!H96)</f>
        <v>-1.4938578669401428E-3</v>
      </c>
      <c r="I96" s="47">
        <f>LN(Prices!I97/Prices!I96)</f>
        <v>7.2031098681319891E-2</v>
      </c>
      <c r="J96" s="47">
        <f>LN(Prices!J97/Prices!J96)</f>
        <v>2.0397513421829071E-2</v>
      </c>
      <c r="K96" s="47">
        <f>LN(Prices!K97/Prices!K96)</f>
        <v>1.9125261132032154E-2</v>
      </c>
      <c r="L96" s="47">
        <f>LN(Prices!L97/Prices!L96)</f>
        <v>2.8638744501882727E-2</v>
      </c>
      <c r="M96" s="47">
        <f>LN(Prices!M97/Prices!M96)</f>
        <v>-1.2266890086173888E-2</v>
      </c>
      <c r="N96" s="47">
        <f>LN(Prices!N97/Prices!N96)</f>
        <v>-1.3695176393603516E-3</v>
      </c>
      <c r="O96" s="47">
        <f>LN(Prices!O97/Prices!O96)</f>
        <v>7.9335512455785788E-3</v>
      </c>
      <c r="P96" s="47">
        <f>LN(Prices!P97/Prices!P96)</f>
        <v>5.8219385387871012E-2</v>
      </c>
      <c r="Q96" s="47">
        <f>LN(Prices!Q97/Prices!Q96)</f>
        <v>-9.9600716573193041E-2</v>
      </c>
      <c r="R96" s="47" t="e">
        <f>LN(Prices!R97/Prices!R96)</f>
        <v>#DIV/0!</v>
      </c>
      <c r="S96" s="47" t="e">
        <f>LN(Prices!S97/Prices!S96)</f>
        <v>#DIV/0!</v>
      </c>
    </row>
    <row r="97" spans="1:19">
      <c r="A97" s="48">
        <f>Prices!A98</f>
        <v>40851</v>
      </c>
      <c r="B97" s="47">
        <f>LN(Prices!B98/Prices!B97)</f>
        <v>-8.3829033594193404E-3</v>
      </c>
      <c r="C97" s="47">
        <f>LN(Prices!C98/Prices!C97)</f>
        <v>-2.6878412721708832E-2</v>
      </c>
      <c r="D97" s="47">
        <f>LN(Prices!D98/Prices!D97)</f>
        <v>-3.3826309446971028E-2</v>
      </c>
      <c r="E97" s="47">
        <f>LN(Prices!E98/Prices!E97)</f>
        <v>-4.16212959634156E-2</v>
      </c>
      <c r="F97" s="47">
        <f>LN(Prices!F98/Prices!F97)</f>
        <v>-3.8787850470591273E-2</v>
      </c>
      <c r="G97" s="47">
        <f>LN(Prices!G98/Prices!G97)</f>
        <v>1.8569129191296621E-2</v>
      </c>
      <c r="H97" s="47">
        <f>LN(Prices!H98/Prices!H97)</f>
        <v>4.565676561507922E-3</v>
      </c>
      <c r="I97" s="47">
        <f>LN(Prices!I98/Prices!I97)</f>
        <v>-2.6382909208053213E-2</v>
      </c>
      <c r="J97" s="47">
        <f>LN(Prices!J98/Prices!J97)</f>
        <v>-1.2097508488157913E-2</v>
      </c>
      <c r="K97" s="47">
        <f>LN(Prices!K98/Prices!K97)</f>
        <v>8.7051692273308074E-3</v>
      </c>
      <c r="L97" s="47">
        <f>LN(Prices!L98/Prices!L97)</f>
        <v>-2.6921121269569973E-2</v>
      </c>
      <c r="M97" s="47">
        <f>LN(Prices!M98/Prices!M97)</f>
        <v>-5.6620073573784872E-3</v>
      </c>
      <c r="N97" s="47">
        <f>LN(Prices!N98/Prices!N97)</f>
        <v>2.0277718929929224E-2</v>
      </c>
      <c r="O97" s="47">
        <f>LN(Prices!O98/Prices!O97)</f>
        <v>1.1163544792898423E-2</v>
      </c>
      <c r="P97" s="47">
        <f>LN(Prices!P98/Prices!P97)</f>
        <v>4.5807762180289169E-3</v>
      </c>
      <c r="Q97" s="47">
        <f>LN(Prices!Q98/Prices!Q97)</f>
        <v>1.3423020332140771E-2</v>
      </c>
      <c r="R97" s="47" t="e">
        <f>LN(Prices!R98/Prices!R97)</f>
        <v>#DIV/0!</v>
      </c>
      <c r="S97" s="47" t="e">
        <f>LN(Prices!S98/Prices!S97)</f>
        <v>#DIV/0!</v>
      </c>
    </row>
    <row r="98" spans="1:19">
      <c r="A98" s="48">
        <f>Prices!A99</f>
        <v>40858</v>
      </c>
      <c r="B98" s="47">
        <f>LN(Prices!B99/Prices!B98)</f>
        <v>-6.3806844863196202E-3</v>
      </c>
      <c r="C98" s="47">
        <f>LN(Prices!C99/Prices!C98)</f>
        <v>6.1592160277538308E-3</v>
      </c>
      <c r="D98" s="47">
        <f>LN(Prices!D99/Prices!D98)</f>
        <v>-1.1972894692977271E-2</v>
      </c>
      <c r="E98" s="47">
        <f>LN(Prices!E99/Prices!E98)</f>
        <v>1.9846136726185586E-3</v>
      </c>
      <c r="F98" s="47">
        <f>LN(Prices!F99/Prices!F98)</f>
        <v>-2.0173159737016354E-3</v>
      </c>
      <c r="G98" s="47">
        <f>LN(Prices!G99/Prices!G98)</f>
        <v>1.9369994896475354E-2</v>
      </c>
      <c r="H98" s="47">
        <f>LN(Prices!H99/Prices!H98)</f>
        <v>-1.5308610602241921E-3</v>
      </c>
      <c r="I98" s="47">
        <f>LN(Prices!I99/Prices!I98)</f>
        <v>-2.5838076986302177E-2</v>
      </c>
      <c r="J98" s="47">
        <f>LN(Prices!J99/Prices!J98)</f>
        <v>-1.2102083405698927E-2</v>
      </c>
      <c r="K98" s="47">
        <f>LN(Prices!K99/Prices!K98)</f>
        <v>1.8040777038150246E-3</v>
      </c>
      <c r="L98" s="47">
        <f>LN(Prices!L99/Prices!L98)</f>
        <v>7.0286135560507466E-3</v>
      </c>
      <c r="M98" s="47">
        <f>LN(Prices!M99/Prices!M98)</f>
        <v>3.1711559106507713E-2</v>
      </c>
      <c r="N98" s="47">
        <f>LN(Prices!N99/Prices!N98)</f>
        <v>-2.2299380268311988E-2</v>
      </c>
      <c r="O98" s="47">
        <f>LN(Prices!O99/Prices!O98)</f>
        <v>-3.4168951953031977E-3</v>
      </c>
      <c r="P98" s="47">
        <f>LN(Prices!P99/Prices!P98)</f>
        <v>1.3623385965860504E-2</v>
      </c>
      <c r="Q98" s="47">
        <f>LN(Prices!Q99/Prices!Q98)</f>
        <v>-0.31015492830383945</v>
      </c>
      <c r="R98" s="47" t="e">
        <f>LN(Prices!R99/Prices!R98)</f>
        <v>#DIV/0!</v>
      </c>
      <c r="S98" s="47" t="e">
        <f>LN(Prices!S99/Prices!S98)</f>
        <v>#DIV/0!</v>
      </c>
    </row>
    <row r="99" spans="1:19">
      <c r="A99" s="48">
        <f>Prices!A100</f>
        <v>40865</v>
      </c>
      <c r="B99" s="47">
        <f>LN(Prices!B100/Prices!B99)</f>
        <v>-3.077989539018517E-2</v>
      </c>
      <c r="C99" s="47">
        <f>LN(Prices!C100/Prices!C99)</f>
        <v>-1.8907765771429892E-2</v>
      </c>
      <c r="D99" s="47">
        <f>LN(Prices!D100/Prices!D99)</f>
        <v>-4.3722037569276971E-2</v>
      </c>
      <c r="E99" s="47">
        <f>LN(Prices!E100/Prices!E99)</f>
        <v>-4.0598729857734391E-2</v>
      </c>
      <c r="F99" s="47">
        <f>LN(Prices!F100/Prices!F99)</f>
        <v>-4.0524044240694279E-2</v>
      </c>
      <c r="G99" s="47">
        <f>LN(Prices!G100/Prices!G99)</f>
        <v>-5.9552141767916976E-2</v>
      </c>
      <c r="H99" s="47">
        <f>LN(Prices!H100/Prices!H99)</f>
        <v>-1.4809010067376933E-3</v>
      </c>
      <c r="I99" s="47">
        <f>LN(Prices!I100/Prices!I99)</f>
        <v>-3.9029243122742772E-2</v>
      </c>
      <c r="J99" s="47">
        <f>LN(Prices!J100/Prices!J99)</f>
        <v>-1.3714168091132696E-2</v>
      </c>
      <c r="K99" s="47">
        <f>LN(Prices!K100/Prices!K99)</f>
        <v>-1.8923417663365517E-2</v>
      </c>
      <c r="L99" s="47">
        <f>LN(Prices!L100/Prices!L99)</f>
        <v>-2.5037758290022732E-2</v>
      </c>
      <c r="M99" s="47">
        <f>LN(Prices!M100/Prices!M99)</f>
        <v>-1.2616027270476619E-2</v>
      </c>
      <c r="N99" s="47">
        <f>LN(Prices!N100/Prices!N99)</f>
        <v>-2.1706107936383273E-3</v>
      </c>
      <c r="O99" s="47">
        <f>LN(Prices!O100/Prices!O99)</f>
        <v>8.0868406634128213E-4</v>
      </c>
      <c r="P99" s="47">
        <f>LN(Prices!P100/Prices!P99)</f>
        <v>-3.0917835470760657E-2</v>
      </c>
      <c r="Q99" s="47">
        <f>LN(Prices!Q100/Prices!Q99)</f>
        <v>0.11980119981262058</v>
      </c>
      <c r="R99" s="47" t="e">
        <f>LN(Prices!R100/Prices!R99)</f>
        <v>#DIV/0!</v>
      </c>
      <c r="S99" s="47" t="e">
        <f>LN(Prices!S100/Prices!S99)</f>
        <v>#DIV/0!</v>
      </c>
    </row>
    <row r="100" spans="1:19">
      <c r="A100" s="48">
        <f>Prices!A101</f>
        <v>40872</v>
      </c>
      <c r="B100" s="47">
        <f>LN(Prices!B101/Prices!B100)</f>
        <v>-2.9595303509579007E-2</v>
      </c>
      <c r="C100" s="47">
        <f>LN(Prices!C101/Prices!C100)</f>
        <v>-2.9303366815492109E-2</v>
      </c>
      <c r="D100" s="47">
        <f>LN(Prices!D101/Prices!D100)</f>
        <v>-4.7615702254128152E-2</v>
      </c>
      <c r="E100" s="47">
        <f>LN(Prices!E101/Prices!E100)</f>
        <v>-5.2945220758742598E-2</v>
      </c>
      <c r="F100" s="47">
        <f>LN(Prices!F101/Prices!F100)</f>
        <v>-5.3171957350919362E-2</v>
      </c>
      <c r="G100" s="47">
        <f>LN(Prices!G101/Prices!G100)</f>
        <v>-1.0843254493119887E-2</v>
      </c>
      <c r="H100" s="47">
        <f>LN(Prices!H101/Prices!H100)</f>
        <v>-5.389403550350314E-3</v>
      </c>
      <c r="I100" s="47">
        <f>LN(Prices!I101/Prices!I100)</f>
        <v>-5.3931038018475048E-2</v>
      </c>
      <c r="J100" s="47">
        <f>LN(Prices!J101/Prices!J100)</f>
        <v>-1.5028491764238391E-2</v>
      </c>
      <c r="K100" s="47">
        <f>LN(Prices!K101/Prices!K100)</f>
        <v>-1.8913970101450399E-2</v>
      </c>
      <c r="L100" s="47">
        <f>LN(Prices!L101/Prices!L100)</f>
        <v>-2.6918572388286752E-2</v>
      </c>
      <c r="M100" s="47">
        <f>LN(Prices!M101/Prices!M100)</f>
        <v>-4.2843298250645851E-3</v>
      </c>
      <c r="N100" s="47">
        <f>LN(Prices!N101/Prices!N100)</f>
        <v>-2.1969249128633631E-2</v>
      </c>
      <c r="O100" s="47">
        <f>LN(Prices!O101/Prices!O100)</f>
        <v>-1.8387139086205758E-2</v>
      </c>
      <c r="P100" s="47">
        <f>LN(Prices!P101/Prices!P100)</f>
        <v>-2.2342641360109852E-2</v>
      </c>
      <c r="Q100" s="47">
        <f>LN(Prices!Q101/Prices!Q100)</f>
        <v>0.13201815147825544</v>
      </c>
      <c r="R100" s="47" t="e">
        <f>LN(Prices!R101/Prices!R100)</f>
        <v>#DIV/0!</v>
      </c>
      <c r="S100" s="47" t="e">
        <f>LN(Prices!S101/Prices!S100)</f>
        <v>#DIV/0!</v>
      </c>
    </row>
    <row r="101" spans="1:19">
      <c r="A101" s="48">
        <f>Prices!A102</f>
        <v>40879</v>
      </c>
      <c r="B101" s="47">
        <f>LN(Prices!B102/Prices!B101)</f>
        <v>3.2735632141452344E-2</v>
      </c>
      <c r="C101" s="47">
        <f>LN(Prices!C102/Prices!C101)</f>
        <v>3.3044425587703423E-2</v>
      </c>
      <c r="D101" s="47">
        <f>LN(Prices!D102/Prices!D101)</f>
        <v>6.5249303739107187E-2</v>
      </c>
      <c r="E101" s="47">
        <f>LN(Prices!E102/Prices!E101)</f>
        <v>7.8650858494953624E-2</v>
      </c>
      <c r="F101" s="47">
        <f>LN(Prices!F102/Prices!F101)</f>
        <v>7.8435001722330519E-2</v>
      </c>
      <c r="G101" s="47">
        <f>LN(Prices!G102/Prices!G101)</f>
        <v>3.27291855249702E-2</v>
      </c>
      <c r="H101" s="47">
        <f>LN(Prices!H102/Prices!H101)</f>
        <v>3.8335487888624311E-3</v>
      </c>
      <c r="I101" s="47">
        <f>LN(Prices!I102/Prices!I101)</f>
        <v>6.9318541168451181E-2</v>
      </c>
      <c r="J101" s="47">
        <f>LN(Prices!J102/Prices!J101)</f>
        <v>1.6726870730712298E-2</v>
      </c>
      <c r="K101" s="47">
        <f>LN(Prices!K102/Prices!K101)</f>
        <v>1.9281279563798652E-2</v>
      </c>
      <c r="L101" s="47">
        <f>LN(Prices!L102/Prices!L101)</f>
        <v>3.0755340262040548E-2</v>
      </c>
      <c r="M101" s="47">
        <f>LN(Prices!M102/Prices!M101)</f>
        <v>9.0662452377532603E-3</v>
      </c>
      <c r="N101" s="47">
        <f>LN(Prices!N102/Prices!N101)</f>
        <v>-1.4092616632642271E-2</v>
      </c>
      <c r="O101" s="47">
        <f>LN(Prices!O102/Prices!O101)</f>
        <v>-1.9893834191484133E-2</v>
      </c>
      <c r="P101" s="47">
        <f>LN(Prices!P102/Prices!P101)</f>
        <v>3.8495290578826655E-2</v>
      </c>
      <c r="Q101" s="47">
        <f>LN(Prices!Q102/Prices!Q101)</f>
        <v>0.13837828468649982</v>
      </c>
      <c r="R101" s="47" t="e">
        <f>LN(Prices!R102/Prices!R101)</f>
        <v>#DIV/0!</v>
      </c>
      <c r="S101" s="47" t="e">
        <f>LN(Prices!S102/Prices!S101)</f>
        <v>#DIV/0!</v>
      </c>
    </row>
    <row r="102" spans="1:19">
      <c r="A102" s="48">
        <f>Prices!A103</f>
        <v>40886</v>
      </c>
      <c r="B102" s="47">
        <f>LN(Prices!B103/Prices!B102)</f>
        <v>-2.144057092011763E-2</v>
      </c>
      <c r="C102" s="47">
        <f>LN(Prices!C103/Prices!C102)</f>
        <v>2.6047863506913646E-4</v>
      </c>
      <c r="D102" s="47">
        <f>LN(Prices!D103/Prices!D102)</f>
        <v>-1.0284335752642869E-2</v>
      </c>
      <c r="E102" s="47">
        <f>LN(Prices!E103/Prices!E102)</f>
        <v>-2.9474553147589792E-4</v>
      </c>
      <c r="F102" s="47">
        <f>LN(Prices!F103/Prices!F102)</f>
        <v>-1.2823254588969174E-3</v>
      </c>
      <c r="G102" s="47">
        <f>LN(Prices!G103/Prices!G102)</f>
        <v>-1.2079209825815031E-2</v>
      </c>
      <c r="H102" s="47">
        <f>LN(Prices!H103/Prices!H102)</f>
        <v>2.5327213052036618E-3</v>
      </c>
      <c r="I102" s="47">
        <f>LN(Prices!I103/Prices!I102)</f>
        <v>-1.0212083166890623E-2</v>
      </c>
      <c r="J102" s="47">
        <f>LN(Prices!J103/Prices!J102)</f>
        <v>-4.0010931525224416E-3</v>
      </c>
      <c r="K102" s="47">
        <f>LN(Prices!K103/Prices!K102)</f>
        <v>-3.6730946234826798E-4</v>
      </c>
      <c r="L102" s="47">
        <f>LN(Prices!L103/Prices!L102)</f>
        <v>3.4806822488541329E-4</v>
      </c>
      <c r="M102" s="47">
        <f>LN(Prices!M103/Prices!M102)</f>
        <v>5.6569963151406662E-3</v>
      </c>
      <c r="N102" s="47">
        <f>LN(Prices!N103/Prices!N102)</f>
        <v>8.8218275474464328E-3</v>
      </c>
      <c r="O102" s="47">
        <f>LN(Prices!O103/Prices!O102)</f>
        <v>9.8364610650666807E-3</v>
      </c>
      <c r="P102" s="47">
        <f>LN(Prices!P103/Prices!P102)</f>
        <v>-2.1980683868513914E-2</v>
      </c>
      <c r="Q102" s="47">
        <f>LN(Prices!Q103/Prices!Q102)</f>
        <v>-1.8634079544892983E-2</v>
      </c>
      <c r="R102" s="47" t="e">
        <f>LN(Prices!R103/Prices!R102)</f>
        <v>#DIV/0!</v>
      </c>
      <c r="S102" s="47" t="e">
        <f>LN(Prices!S103/Prices!S102)</f>
        <v>#DIV/0!</v>
      </c>
    </row>
    <row r="103" spans="1:19">
      <c r="A103" s="48">
        <f>Prices!A104</f>
        <v>40893</v>
      </c>
      <c r="B103" s="47">
        <f>LN(Prices!B104/Prices!B103)</f>
        <v>-2.3407154245344113E-2</v>
      </c>
      <c r="C103" s="47">
        <f>LN(Prices!C104/Prices!C103)</f>
        <v>-2.3739623008963276E-2</v>
      </c>
      <c r="D103" s="47">
        <f>LN(Prices!D104/Prices!D103)</f>
        <v>-1.803677885373732E-2</v>
      </c>
      <c r="E103" s="47">
        <f>LN(Prices!E104/Prices!E103)</f>
        <v>-3.497702041530814E-2</v>
      </c>
      <c r="F103" s="47">
        <f>LN(Prices!F104/Prices!F103)</f>
        <v>-3.5170755937028765E-2</v>
      </c>
      <c r="G103" s="47">
        <f>LN(Prices!G104/Prices!G103)</f>
        <v>-4.9734266478922012E-2</v>
      </c>
      <c r="H103" s="47">
        <f>LN(Prices!H104/Prices!H103)</f>
        <v>5.8422061015535867E-3</v>
      </c>
      <c r="I103" s="47">
        <f>LN(Prices!I104/Prices!I103)</f>
        <v>-1.1828280424678482E-2</v>
      </c>
      <c r="J103" s="47">
        <f>LN(Prices!J104/Prices!J103)</f>
        <v>-6.6415995239848345E-3</v>
      </c>
      <c r="K103" s="47">
        <f>LN(Prices!K104/Prices!K103)</f>
        <v>-4.049333712745809E-3</v>
      </c>
      <c r="L103" s="47">
        <f>LN(Prices!L104/Prices!L103)</f>
        <v>-7.5102964136097052E-3</v>
      </c>
      <c r="M103" s="47">
        <f>LN(Prices!M104/Prices!M103)</f>
        <v>-4.1110027065222061E-3</v>
      </c>
      <c r="N103" s="47">
        <f>LN(Prices!N104/Prices!N103)</f>
        <v>-4.0274517446026881E-3</v>
      </c>
      <c r="O103" s="47">
        <f>LN(Prices!O104/Prices!O103)</f>
        <v>1.3425824348318298E-3</v>
      </c>
      <c r="P103" s="47">
        <f>LN(Prices!P104/Prices!P103)</f>
        <v>-6.9637060540324869E-2</v>
      </c>
      <c r="Q103" s="47">
        <f>LN(Prices!Q104/Prices!Q103)</f>
        <v>0.27981421125116723</v>
      </c>
      <c r="R103" s="47" t="e">
        <f>LN(Prices!R104/Prices!R103)</f>
        <v>#DIV/0!</v>
      </c>
      <c r="S103" s="47" t="e">
        <f>LN(Prices!S104/Prices!S103)</f>
        <v>#DIV/0!</v>
      </c>
    </row>
    <row r="104" spans="1:19">
      <c r="A104" s="48">
        <f>Prices!A105</f>
        <v>40900</v>
      </c>
      <c r="B104" s="47">
        <f>LN(Prices!B105/Prices!B104)</f>
        <v>-2.02626102720144E-3</v>
      </c>
      <c r="C104" s="47">
        <f>LN(Prices!C105/Prices!C104)</f>
        <v>2.0060204123296978E-2</v>
      </c>
      <c r="D104" s="47">
        <f>LN(Prices!D105/Prices!D104)</f>
        <v>2.8676316542413233E-2</v>
      </c>
      <c r="E104" s="47">
        <f>LN(Prices!E105/Prices!E104)</f>
        <v>3.0714565290521325E-2</v>
      </c>
      <c r="F104" s="47">
        <f>LN(Prices!F105/Prices!F104)</f>
        <v>2.9508906721033408E-2</v>
      </c>
      <c r="G104" s="47">
        <f>LN(Prices!G105/Prices!G104)</f>
        <v>4.363950202202653E-2</v>
      </c>
      <c r="H104" s="47">
        <f>LN(Prices!H105/Prices!H104)</f>
        <v>-2.2026175451558844E-3</v>
      </c>
      <c r="I104" s="47">
        <f>LN(Prices!I105/Prices!I104)</f>
        <v>2.4727234676468673E-2</v>
      </c>
      <c r="J104" s="47">
        <f>LN(Prices!J105/Prices!J104)</f>
        <v>5.7370515852630593E-3</v>
      </c>
      <c r="K104" s="47">
        <f>LN(Prices!K105/Prices!K104)</f>
        <v>5.1508575986789632E-3</v>
      </c>
      <c r="L104" s="47">
        <f>LN(Prices!L105/Prices!L104)</f>
        <v>6.2915272194802507E-3</v>
      </c>
      <c r="M104" s="47">
        <f>LN(Prices!M105/Prices!M104)</f>
        <v>1.0293361691140592E-3</v>
      </c>
      <c r="N104" s="47">
        <f>LN(Prices!N105/Prices!N104)</f>
        <v>-2.5660871351841263E-2</v>
      </c>
      <c r="O104" s="47">
        <f>LN(Prices!O105/Prices!O104)</f>
        <v>-7.0526675611155588E-3</v>
      </c>
      <c r="P104" s="47">
        <f>LN(Prices!P105/Prices!P104)</f>
        <v>8.1179094951055863E-3</v>
      </c>
      <c r="Q104" s="47">
        <f>LN(Prices!Q105/Prices!Q104)</f>
        <v>0.22219523450535048</v>
      </c>
      <c r="R104" s="47" t="e">
        <f>LN(Prices!R105/Prices!R104)</f>
        <v>#DIV/0!</v>
      </c>
      <c r="S104" s="47" t="e">
        <f>LN(Prices!S105/Prices!S104)</f>
        <v>#DIV/0!</v>
      </c>
    </row>
    <row r="105" spans="1:19">
      <c r="A105" s="48">
        <f>Prices!A106</f>
        <v>40907</v>
      </c>
      <c r="B105" s="47">
        <f>LN(Prices!B106/Prices!B105)</f>
        <v>-2.3556180172144697E-3</v>
      </c>
      <c r="C105" s="47">
        <f>LN(Prices!C106/Prices!C105)</f>
        <v>4.3801870368768026E-4</v>
      </c>
      <c r="D105" s="47">
        <f>LN(Prices!D106/Prices!D105)</f>
        <v>-5.1271208234806697E-3</v>
      </c>
      <c r="E105" s="47">
        <f>LN(Prices!E106/Prices!E105)</f>
        <v>2.9600436611122569E-4</v>
      </c>
      <c r="F105" s="47">
        <f>LN(Prices!F106/Prices!F105)</f>
        <v>-7.7456004560924098E-4</v>
      </c>
      <c r="G105" s="47">
        <f>LN(Prices!G106/Prices!G105)</f>
        <v>-5.3868431553804521E-3</v>
      </c>
      <c r="H105" s="47">
        <f>LN(Prices!H106/Prices!H105)</f>
        <v>2.7364092146186618E-3</v>
      </c>
      <c r="I105" s="47">
        <f>LN(Prices!I106/Prices!I105)</f>
        <v>-1.2598659627978176E-4</v>
      </c>
      <c r="J105" s="47">
        <f>LN(Prices!J106/Prices!J105)</f>
        <v>1.6549268911479804E-4</v>
      </c>
      <c r="K105" s="47">
        <f>LN(Prices!K106/Prices!K105)</f>
        <v>4.0285716450965976E-3</v>
      </c>
      <c r="L105" s="47">
        <f>LN(Prices!L106/Prices!L105)</f>
        <v>-1.1388646964008641E-2</v>
      </c>
      <c r="M105" s="47">
        <f>LN(Prices!M106/Prices!M105)</f>
        <v>3.7224868092574416E-3</v>
      </c>
      <c r="N105" s="47">
        <f>LN(Prices!N106/Prices!N105)</f>
        <v>1.533389560622169E-4</v>
      </c>
      <c r="O105" s="47">
        <f>LN(Prices!O106/Prices!O105)</f>
        <v>3.4043132727160901E-3</v>
      </c>
      <c r="P105" s="47">
        <f>LN(Prices!P106/Prices!P105)</f>
        <v>-4.8428513704541175E-2</v>
      </c>
      <c r="Q105" s="47">
        <f>LN(Prices!Q106/Prices!Q105)</f>
        <v>0.29947188126187868</v>
      </c>
      <c r="R105" s="47" t="e">
        <f>LN(Prices!R106/Prices!R105)</f>
        <v>#DIV/0!</v>
      </c>
      <c r="S105" s="47" t="e">
        <f>LN(Prices!S106/Prices!S105)</f>
        <v>#DIV/0!</v>
      </c>
    </row>
    <row r="106" spans="1:19">
      <c r="A106" s="48">
        <f>Prices!A107</f>
        <v>40914</v>
      </c>
      <c r="B106" s="47">
        <f>LN(Prices!B107/Prices!B106)</f>
        <v>4.8782471799559515E-4</v>
      </c>
      <c r="C106" s="47">
        <f>LN(Prices!C107/Prices!C106)</f>
        <v>-1.0288434266429148E-3</v>
      </c>
      <c r="D106" s="47">
        <f>LN(Prices!D107/Prices!D106)</f>
        <v>8.5634772948923338E-4</v>
      </c>
      <c r="E106" s="47">
        <f>LN(Prices!E107/Prices!E106)</f>
        <v>7.6487362524346745E-3</v>
      </c>
      <c r="F106" s="47">
        <f>LN(Prices!F107/Prices!F106)</f>
        <v>8.2312048376278167E-3</v>
      </c>
      <c r="G106" s="47">
        <f>LN(Prices!G107/Prices!G106)</f>
        <v>5.1544706252721367E-2</v>
      </c>
      <c r="H106" s="47">
        <f>LN(Prices!H107/Prices!H106)</f>
        <v>-3.5890944045785284E-3</v>
      </c>
      <c r="I106" s="47">
        <f>LN(Prices!I107/Prices!I106)</f>
        <v>-7.8406993213831128E-4</v>
      </c>
      <c r="J106" s="47">
        <f>LN(Prices!J107/Prices!J106)</f>
        <v>9.667192188718152E-3</v>
      </c>
      <c r="K106" s="47">
        <f>LN(Prices!K107/Prices!K106)</f>
        <v>-8.810629682154807E-3</v>
      </c>
      <c r="L106" s="47">
        <f>LN(Prices!L107/Prices!L106)</f>
        <v>-4.2380427197601577E-3</v>
      </c>
      <c r="M106" s="47">
        <f>LN(Prices!M107/Prices!M106)</f>
        <v>-1.4453729490597677E-2</v>
      </c>
      <c r="N106" s="47">
        <f>LN(Prices!N107/Prices!N106)</f>
        <v>-8.2368349913078086E-3</v>
      </c>
      <c r="O106" s="47">
        <f>LN(Prices!O107/Prices!O106)</f>
        <v>-6.1103261345656452E-3</v>
      </c>
      <c r="P106" s="47">
        <f>LN(Prices!P107/Prices!P106)</f>
        <v>5.4322756656885879E-2</v>
      </c>
      <c r="Q106" s="47">
        <f>LN(Prices!Q107/Prices!Q106)</f>
        <v>-1.5592094759836275E-2</v>
      </c>
      <c r="R106" s="47" t="e">
        <f>LN(Prices!R107/Prices!R106)</f>
        <v>#DIV/0!</v>
      </c>
      <c r="S106" s="47" t="e">
        <f>LN(Prices!S107/Prices!S106)</f>
        <v>#DIV/0!</v>
      </c>
    </row>
    <row r="107" spans="1:19">
      <c r="A107" s="48">
        <f>Prices!A108</f>
        <v>40921</v>
      </c>
      <c r="B107" s="47">
        <f>LN(Prices!B108/Prices!B107)</f>
        <v>7.8133304397087627E-3</v>
      </c>
      <c r="C107" s="47">
        <f>LN(Prices!C108/Prices!C107)</f>
        <v>8.4282519656881903E-3</v>
      </c>
      <c r="D107" s="47">
        <f>LN(Prices!D108/Prices!D107)</f>
        <v>2.1313439110166768E-2</v>
      </c>
      <c r="E107" s="47">
        <f>LN(Prices!E108/Prices!E107)</f>
        <v>7.8488155412490147E-3</v>
      </c>
      <c r="F107" s="47">
        <f>LN(Prices!F108/Prices!F107)</f>
        <v>1.0110106930295234E-2</v>
      </c>
      <c r="G107" s="47">
        <f>LN(Prices!G108/Prices!G107)</f>
        <v>-2.3446264185191142E-2</v>
      </c>
      <c r="H107" s="47">
        <f>LN(Prices!H108/Prices!H107)</f>
        <v>4.7989287068521246E-3</v>
      </c>
      <c r="I107" s="47">
        <f>LN(Prices!I108/Prices!I107)</f>
        <v>1.258733393298141E-2</v>
      </c>
      <c r="J107" s="47">
        <f>LN(Prices!J108/Prices!J107)</f>
        <v>4.1184288835654018E-3</v>
      </c>
      <c r="K107" s="47">
        <f>LN(Prices!K108/Prices!K107)</f>
        <v>-1.261612280916841E-2</v>
      </c>
      <c r="L107" s="47">
        <f>LN(Prices!L108/Prices!L107)</f>
        <v>7.7560762514393413E-3</v>
      </c>
      <c r="M107" s="47">
        <f>LN(Prices!M108/Prices!M107)</f>
        <v>-5.2008842675396651E-4</v>
      </c>
      <c r="N107" s="47">
        <f>LN(Prices!N108/Prices!N107)</f>
        <v>-1.9198342107737663E-2</v>
      </c>
      <c r="O107" s="47">
        <f>LN(Prices!O108/Prices!O107)</f>
        <v>-5.3692272469987347E-3</v>
      </c>
      <c r="P107" s="47">
        <f>LN(Prices!P108/Prices!P107)</f>
        <v>1.1660866143689448E-2</v>
      </c>
      <c r="Q107" s="47">
        <f>LN(Prices!Q108/Prices!Q107)</f>
        <v>-0.1037744725021916</v>
      </c>
      <c r="R107" s="47" t="e">
        <f>LN(Prices!R108/Prices!R107)</f>
        <v>#DIV/0!</v>
      </c>
      <c r="S107" s="47" t="e">
        <f>LN(Prices!S108/Prices!S107)</f>
        <v>#DIV/0!</v>
      </c>
    </row>
    <row r="108" spans="1:19">
      <c r="A108" s="48">
        <f>Prices!A109</f>
        <v>40928</v>
      </c>
      <c r="B108" s="47">
        <f>LN(Prices!B109/Prices!B108)</f>
        <v>2.4419146384860351E-2</v>
      </c>
      <c r="C108" s="47">
        <f>LN(Prices!C109/Prices!C108)</f>
        <v>1.0596151284674797E-2</v>
      </c>
      <c r="D108" s="47">
        <f>LN(Prices!D109/Prices!D108)</f>
        <v>3.8761357398354727E-2</v>
      </c>
      <c r="E108" s="47">
        <f>LN(Prices!E109/Prices!E108)</f>
        <v>2.8384554256527503E-2</v>
      </c>
      <c r="F108" s="47">
        <f>LN(Prices!F109/Prices!F108)</f>
        <v>3.005929659271377E-2</v>
      </c>
      <c r="G108" s="47">
        <f>LN(Prices!G109/Prices!G108)</f>
        <v>-5.2655591474793321E-3</v>
      </c>
      <c r="H108" s="47">
        <f>LN(Prices!H109/Prices!H108)</f>
        <v>-3.3496034789130581E-3</v>
      </c>
      <c r="I108" s="47">
        <f>LN(Prices!I109/Prices!I108)</f>
        <v>4.4503292286743906E-2</v>
      </c>
      <c r="J108" s="47">
        <f>LN(Prices!J109/Prices!J108)</f>
        <v>1.6845703757711473E-2</v>
      </c>
      <c r="K108" s="47">
        <f>LN(Prices!K109/Prices!K108)</f>
        <v>1.0770763363183278E-2</v>
      </c>
      <c r="L108" s="47">
        <f>LN(Prices!L109/Prices!L108)</f>
        <v>1.6716391344507149E-2</v>
      </c>
      <c r="M108" s="47">
        <f>LN(Prices!M109/Prices!M108)</f>
        <v>2.857144800779744E-3</v>
      </c>
      <c r="N108" s="47">
        <f>LN(Prices!N109/Prices!N108)</f>
        <v>-4.264062051483471E-3</v>
      </c>
      <c r="O108" s="47">
        <f>LN(Prices!O109/Prices!O108)</f>
        <v>-8.9260129398278359E-3</v>
      </c>
      <c r="P108" s="47">
        <f>LN(Prices!P109/Prices!P108)</f>
        <v>1.0657510080097228E-2</v>
      </c>
      <c r="Q108" s="47">
        <f>LN(Prices!Q109/Prices!Q108)</f>
        <v>-0.15944730237942864</v>
      </c>
      <c r="R108" s="47" t="e">
        <f>LN(Prices!R109/Prices!R108)</f>
        <v>#DIV/0!</v>
      </c>
      <c r="S108" s="47" t="e">
        <f>LN(Prices!S109/Prices!S108)</f>
        <v>#DIV/0!</v>
      </c>
    </row>
    <row r="109" spans="1:19">
      <c r="A109" s="48">
        <f>Prices!A110</f>
        <v>40935</v>
      </c>
      <c r="B109" s="47">
        <f>LN(Prices!B110/Prices!B109)</f>
        <v>1.2047867222218109E-2</v>
      </c>
      <c r="C109" s="47">
        <f>LN(Prices!C110/Prices!C109)</f>
        <v>1.6376357855156568E-2</v>
      </c>
      <c r="D109" s="47">
        <f>LN(Prices!D110/Prices!D109)</f>
        <v>2.2713155974633616E-2</v>
      </c>
      <c r="E109" s="47">
        <f>LN(Prices!E110/Prices!E109)</f>
        <v>8.3814681041889348E-3</v>
      </c>
      <c r="F109" s="47">
        <f>LN(Prices!F110/Prices!F109)</f>
        <v>1.1012877957042186E-2</v>
      </c>
      <c r="G109" s="47">
        <f>LN(Prices!G110/Prices!G109)</f>
        <v>1.4458954226915869E-2</v>
      </c>
      <c r="H109" s="47">
        <f>LN(Prices!H110/Prices!H109)</f>
        <v>3.6981561487016844E-3</v>
      </c>
      <c r="I109" s="47">
        <f>LN(Prices!I110/Prices!I109)</f>
        <v>3.6105774695321807E-2</v>
      </c>
      <c r="J109" s="47">
        <f>LN(Prices!J110/Prices!J109)</f>
        <v>1.8022215383664615E-2</v>
      </c>
      <c r="K109" s="47">
        <f>LN(Prices!K110/Prices!K109)</f>
        <v>3.6873198120465659E-3</v>
      </c>
      <c r="L109" s="47">
        <f>LN(Prices!L110/Prices!L109)</f>
        <v>2.1355556604900551E-2</v>
      </c>
      <c r="M109" s="47">
        <f>LN(Prices!M110/Prices!M109)</f>
        <v>-2.3370563740259128E-3</v>
      </c>
      <c r="N109" s="47">
        <f>LN(Prices!N110/Prices!N109)</f>
        <v>1.8270002831491418E-2</v>
      </c>
      <c r="O109" s="47">
        <f>LN(Prices!O110/Prices!O109)</f>
        <v>1.7515854886868732E-2</v>
      </c>
      <c r="P109" s="47">
        <f>LN(Prices!P110/Prices!P109)</f>
        <v>4.3195809300956164E-2</v>
      </c>
      <c r="Q109" s="47">
        <f>LN(Prices!Q110/Prices!Q109)</f>
        <v>5.6021873964546526E-2</v>
      </c>
      <c r="R109" s="47" t="e">
        <f>LN(Prices!R110/Prices!R109)</f>
        <v>#DIV/0!</v>
      </c>
      <c r="S109" s="47" t="e">
        <f>LN(Prices!S110/Prices!S109)</f>
        <v>#DIV/0!</v>
      </c>
    </row>
    <row r="110" spans="1:19">
      <c r="A110" s="48">
        <f>Prices!A111</f>
        <v>40942</v>
      </c>
      <c r="B110" s="47">
        <f>LN(Prices!B111/Prices!B110)</f>
        <v>2.6247621695055661E-2</v>
      </c>
      <c r="C110" s="47">
        <f>LN(Prices!C111/Prices!C110)</f>
        <v>1.4583622002660428E-2</v>
      </c>
      <c r="D110" s="47">
        <f>LN(Prices!D111/Prices!D110)</f>
        <v>1.2658396871923465E-2</v>
      </c>
      <c r="E110" s="47">
        <f>LN(Prices!E111/Prices!E110)</f>
        <v>2.1986932111116759E-2</v>
      </c>
      <c r="F110" s="47">
        <f>LN(Prices!F111/Prices!F110)</f>
        <v>1.9840805070992843E-2</v>
      </c>
      <c r="G110" s="47">
        <f>LN(Prices!G111/Prices!G110)</f>
        <v>2.7607486839041427E-2</v>
      </c>
      <c r="H110" s="47">
        <f>LN(Prices!H111/Prices!H110)</f>
        <v>1.1993216156399205E-3</v>
      </c>
      <c r="I110" s="47">
        <f>LN(Prices!I111/Prices!I110)</f>
        <v>2.1173246044008396E-3</v>
      </c>
      <c r="J110" s="47">
        <f>LN(Prices!J111/Prices!J110)</f>
        <v>1.6167325017220263E-2</v>
      </c>
      <c r="K110" s="47">
        <f>LN(Prices!K111/Prices!K110)</f>
        <v>1.7150575461212687E-2</v>
      </c>
      <c r="L110" s="47">
        <f>LN(Prices!L111/Prices!L110)</f>
        <v>1.8422895859556244E-2</v>
      </c>
      <c r="M110" s="47">
        <f>LN(Prices!M111/Prices!M110)</f>
        <v>-3.5158575184343868E-3</v>
      </c>
      <c r="N110" s="47">
        <f>LN(Prices!N111/Prices!N110)</f>
        <v>2.7058715966650691E-2</v>
      </c>
      <c r="O110" s="47">
        <f>LN(Prices!O111/Prices!O110)</f>
        <v>1.074591381874021E-2</v>
      </c>
      <c r="P110" s="47">
        <f>LN(Prices!P111/Prices!P110)</f>
        <v>4.6262462887811506E-3</v>
      </c>
      <c r="Q110" s="47">
        <f>LN(Prices!Q111/Prices!Q110)</f>
        <v>-3.2145624973416539E-2</v>
      </c>
      <c r="R110" s="47" t="e">
        <f>LN(Prices!R111/Prices!R110)</f>
        <v>#DIV/0!</v>
      </c>
      <c r="S110" s="47" t="e">
        <f>LN(Prices!S111/Prices!S110)</f>
        <v>#DIV/0!</v>
      </c>
    </row>
    <row r="111" spans="1:19">
      <c r="A111" s="48">
        <f>Prices!A112</f>
        <v>40949</v>
      </c>
      <c r="B111" s="47">
        <f>LN(Prices!B112/Prices!B111)</f>
        <v>-2.4648767717558705E-3</v>
      </c>
      <c r="C111" s="47">
        <f>LN(Prices!C112/Prices!C111)</f>
        <v>-6.2919478626539517E-3</v>
      </c>
      <c r="D111" s="47">
        <f>LN(Prices!D112/Prices!D111)</f>
        <v>-9.8388153180307761E-3</v>
      </c>
      <c r="E111" s="47">
        <f>LN(Prices!E112/Prices!E111)</f>
        <v>-3.2083065972304684E-3</v>
      </c>
      <c r="F111" s="47">
        <f>LN(Prices!F112/Prices!F111)</f>
        <v>-3.6653427489893439E-3</v>
      </c>
      <c r="G111" s="47">
        <f>LN(Prices!G112/Prices!G111)</f>
        <v>2.3546734537197161E-2</v>
      </c>
      <c r="H111" s="47">
        <f>LN(Prices!H112/Prices!H111)</f>
        <v>-1.97340763738252E-3</v>
      </c>
      <c r="I111" s="47">
        <f>LN(Prices!I112/Prices!I111)</f>
        <v>9.5800726512843253E-4</v>
      </c>
      <c r="J111" s="47">
        <f>LN(Prices!J112/Prices!J111)</f>
        <v>-1.7364770502215913E-2</v>
      </c>
      <c r="K111" s="47">
        <f>LN(Prices!K112/Prices!K111)</f>
        <v>0</v>
      </c>
      <c r="L111" s="47">
        <f>LN(Prices!L112/Prices!L111)</f>
        <v>-5.4913192320613161E-3</v>
      </c>
      <c r="M111" s="47">
        <f>LN(Prices!M112/Prices!M111)</f>
        <v>-7.8298320586341215E-4</v>
      </c>
      <c r="N111" s="47">
        <f>LN(Prices!N112/Prices!N111)</f>
        <v>-8.5061650574210657E-3</v>
      </c>
      <c r="O111" s="47">
        <f>LN(Prices!O112/Prices!O111)</f>
        <v>6.0890712047519382E-3</v>
      </c>
      <c r="P111" s="47">
        <f>LN(Prices!P112/Prices!P111)</f>
        <v>-1.305678532881108E-2</v>
      </c>
      <c r="Q111" s="47">
        <f>LN(Prices!Q112/Prices!Q111)</f>
        <v>-0.22723539607774321</v>
      </c>
      <c r="R111" s="47" t="e">
        <f>LN(Prices!R112/Prices!R111)</f>
        <v>#DIV/0!</v>
      </c>
      <c r="S111" s="47" t="e">
        <f>LN(Prices!S112/Prices!S111)</f>
        <v>#DIV/0!</v>
      </c>
    </row>
    <row r="112" spans="1:19">
      <c r="A112" s="48">
        <f>Prices!A113</f>
        <v>40956</v>
      </c>
      <c r="B112" s="47">
        <f>LN(Prices!B113/Prices!B112)</f>
        <v>1.6269094244232826E-2</v>
      </c>
      <c r="C112" s="47">
        <f>LN(Prices!C113/Prices!C112)</f>
        <v>9.6325779600705489E-3</v>
      </c>
      <c r="D112" s="47">
        <f>LN(Prices!D113/Prices!D112)</f>
        <v>2.4833143670328562E-2</v>
      </c>
      <c r="E112" s="47">
        <f>LN(Prices!E113/Prices!E112)</f>
        <v>1.4380298711868369E-2</v>
      </c>
      <c r="F112" s="47">
        <f>LN(Prices!F113/Prices!F112)</f>
        <v>1.4817433652162279E-2</v>
      </c>
      <c r="G112" s="47">
        <f>LN(Prices!G113/Prices!G112)</f>
        <v>1.9165599935129396E-2</v>
      </c>
      <c r="H112" s="47">
        <f>LN(Prices!H113/Prices!H112)</f>
        <v>-1.3836135973632673E-4</v>
      </c>
      <c r="I112" s="47">
        <f>LN(Prices!I113/Prices!I112)</f>
        <v>2.2111312549805983E-2</v>
      </c>
      <c r="J112" s="47">
        <f>LN(Prices!J113/Prices!J112)</f>
        <v>2.0664415053903048E-4</v>
      </c>
      <c r="K112" s="47">
        <f>LN(Prices!K113/Prices!K112)</f>
        <v>-1.0859729574061185E-3</v>
      </c>
      <c r="L112" s="47">
        <f>LN(Prices!L113/Prices!L112)</f>
        <v>-7.0328488133331668E-3</v>
      </c>
      <c r="M112" s="47">
        <f>LN(Prices!M113/Prices!M112)</f>
        <v>1.219685549623759E-2</v>
      </c>
      <c r="N112" s="47">
        <f>LN(Prices!N113/Prices!N112)</f>
        <v>7.2954195444026558E-3</v>
      </c>
      <c r="O112" s="47">
        <f>LN(Prices!O113/Prices!O112)</f>
        <v>-2.469215221458453E-3</v>
      </c>
      <c r="P112" s="47">
        <f>LN(Prices!P113/Prices!P112)</f>
        <v>6.6945078647074876E-3</v>
      </c>
      <c r="Q112" s="47">
        <f>LN(Prices!Q113/Prices!Q112)</f>
        <v>0.11397930341713676</v>
      </c>
      <c r="R112" s="47" t="e">
        <f>LN(Prices!R113/Prices!R112)</f>
        <v>#DIV/0!</v>
      </c>
      <c r="S112" s="47" t="e">
        <f>LN(Prices!S113/Prices!S112)</f>
        <v>#DIV/0!</v>
      </c>
    </row>
    <row r="113" spans="1:19">
      <c r="A113" s="48">
        <f>Prices!A114</f>
        <v>40963</v>
      </c>
      <c r="B113" s="47">
        <f>LN(Prices!B114/Prices!B113)</f>
        <v>1.3026478016477652E-2</v>
      </c>
      <c r="C113" s="47">
        <f>LN(Prices!C114/Prices!C113)</f>
        <v>-1.789085519900644E-3</v>
      </c>
      <c r="D113" s="47">
        <f>LN(Prices!D114/Prices!D113)</f>
        <v>-8.3069751414179785E-4</v>
      </c>
      <c r="E113" s="47">
        <f>LN(Prices!E114/Prices!E113)</f>
        <v>9.6731831053144604E-3</v>
      </c>
      <c r="F113" s="47">
        <f>LN(Prices!F114/Prices!F113)</f>
        <v>9.1603693986641952E-3</v>
      </c>
      <c r="G113" s="47">
        <f>LN(Prices!G114/Prices!G113)</f>
        <v>4.8081082718849991E-2</v>
      </c>
      <c r="H113" s="47">
        <f>LN(Prices!H114/Prices!H113)</f>
        <v>8.1835973396542777E-4</v>
      </c>
      <c r="I113" s="47">
        <f>LN(Prices!I114/Prices!I113)</f>
        <v>2.6965969261915114E-3</v>
      </c>
      <c r="J113" s="47">
        <f>LN(Prices!J114/Prices!J113)</f>
        <v>-8.8210203084505378E-4</v>
      </c>
      <c r="K113" s="47">
        <f>LN(Prices!K114/Prices!K113)</f>
        <v>1.1165251952108652E-2</v>
      </c>
      <c r="L113" s="47">
        <f>LN(Prices!L114/Prices!L113)</f>
        <v>1.5672211404041039E-2</v>
      </c>
      <c r="M113" s="47">
        <f>LN(Prices!M114/Prices!M113)</f>
        <v>2.6596974026570373E-2</v>
      </c>
      <c r="N113" s="47">
        <f>LN(Prices!N114/Prices!N113)</f>
        <v>-1.7430188945513482E-3</v>
      </c>
      <c r="O113" s="47">
        <f>LN(Prices!O114/Prices!O113)</f>
        <v>4.4906941157732902E-3</v>
      </c>
      <c r="P113" s="47">
        <f>LN(Prices!P114/Prices!P113)</f>
        <v>3.1127878452159495E-2</v>
      </c>
      <c r="Q113" s="47">
        <f>LN(Prices!Q114/Prices!Q113)</f>
        <v>-2.0534602441707753E-2</v>
      </c>
      <c r="R113" s="47" t="e">
        <f>LN(Prices!R114/Prices!R113)</f>
        <v>#DIV/0!</v>
      </c>
      <c r="S113" s="47" t="e">
        <f>LN(Prices!S114/Prices!S113)</f>
        <v>#DIV/0!</v>
      </c>
    </row>
    <row r="114" spans="1:19">
      <c r="A114" s="48">
        <f>Prices!A115</f>
        <v>40970</v>
      </c>
      <c r="B114" s="47">
        <f>LN(Prices!B115/Prices!B114)</f>
        <v>4.9653448099267316E-3</v>
      </c>
      <c r="C114" s="47">
        <f>LN(Prices!C115/Prices!C114)</f>
        <v>1.3124909368450828E-2</v>
      </c>
      <c r="D114" s="47">
        <f>LN(Prices!D115/Prices!D114)</f>
        <v>6.3905932645257296E-4</v>
      </c>
      <c r="E114" s="47">
        <f>LN(Prices!E115/Prices!E114)</f>
        <v>-1.5928777891146728E-3</v>
      </c>
      <c r="F114" s="47">
        <f>LN(Prices!F115/Prices!F114)</f>
        <v>-2.4970750392266103E-3</v>
      </c>
      <c r="G114" s="47">
        <f>LN(Prices!G115/Prices!G114)</f>
        <v>-1.4611692204183105E-2</v>
      </c>
      <c r="H114" s="47">
        <f>LN(Prices!H115/Prices!H114)</f>
        <v>2.7125063673630583E-3</v>
      </c>
      <c r="I114" s="47">
        <f>LN(Prices!I115/Prices!I114)</f>
        <v>-7.8518339730284624E-3</v>
      </c>
      <c r="J114" s="47">
        <f>LN(Prices!J115/Prices!J114)</f>
        <v>2.7825863716942852E-3</v>
      </c>
      <c r="K114" s="47">
        <f>LN(Prices!K115/Prices!K114)</f>
        <v>1.1396134730869582E-2</v>
      </c>
      <c r="L114" s="47">
        <f>LN(Prices!L115/Prices!L114)</f>
        <v>1.6541229051024876E-4</v>
      </c>
      <c r="M114" s="47">
        <f>LN(Prices!M115/Prices!M114)</f>
        <v>2.0509077560818306E-2</v>
      </c>
      <c r="N114" s="47">
        <f>LN(Prices!N115/Prices!N114)</f>
        <v>2.094120882998193E-2</v>
      </c>
      <c r="O114" s="47">
        <f>LN(Prices!O115/Prices!O114)</f>
        <v>2.3322523099678235E-3</v>
      </c>
      <c r="P114" s="47">
        <f>LN(Prices!P115/Prices!P114)</f>
        <v>-4.0455495518294825E-2</v>
      </c>
      <c r="Q114" s="47">
        <f>LN(Prices!Q115/Prices!Q114)</f>
        <v>1.8500013743920209E-2</v>
      </c>
      <c r="R114" s="47" t="e">
        <f>LN(Prices!R115/Prices!R114)</f>
        <v>#DIV/0!</v>
      </c>
      <c r="S114" s="47" t="e">
        <f>LN(Prices!S115/Prices!S114)</f>
        <v>#DIV/0!</v>
      </c>
    </row>
    <row r="115" spans="1:19">
      <c r="A115" s="48">
        <f>Prices!A116</f>
        <v>40977</v>
      </c>
      <c r="B115" s="47">
        <f>LN(Prices!B116/Prices!B115)</f>
        <v>-1.1364597260252003E-2</v>
      </c>
      <c r="C115" s="47">
        <f>LN(Prices!C116/Prices!C115)</f>
        <v>-1.6501060612766391E-3</v>
      </c>
      <c r="D115" s="47">
        <f>LN(Prices!D116/Prices!D115)</f>
        <v>-7.3095991014888468E-3</v>
      </c>
      <c r="E115" s="47">
        <f>LN(Prices!E116/Prices!E115)</f>
        <v>-5.1267117646580347E-3</v>
      </c>
      <c r="F115" s="47">
        <f>LN(Prices!F116/Prices!F115)</f>
        <v>-4.8558992660322165E-3</v>
      </c>
      <c r="G115" s="47">
        <f>LN(Prices!G116/Prices!G115)</f>
        <v>1.8668170226357649E-2</v>
      </c>
      <c r="H115" s="47">
        <f>LN(Prices!H116/Prices!H115)</f>
        <v>-9.1485223375535618E-4</v>
      </c>
      <c r="I115" s="47">
        <f>LN(Prices!I116/Prices!I115)</f>
        <v>-9.4821258338908046E-3</v>
      </c>
      <c r="J115" s="47">
        <f>LN(Prices!J116/Prices!J115)</f>
        <v>7.208996397504308E-4</v>
      </c>
      <c r="K115" s="47">
        <f>LN(Prices!K116/Prices!K115)</f>
        <v>2.4756864987668242E-3</v>
      </c>
      <c r="L115" s="47">
        <f>LN(Prices!L116/Prices!L115)</f>
        <v>-3.8114222956823754E-3</v>
      </c>
      <c r="M115" s="47">
        <f>LN(Prices!M116/Prices!M115)</f>
        <v>6.1327311063244195E-3</v>
      </c>
      <c r="N115" s="47">
        <f>LN(Prices!N116/Prices!N115)</f>
        <v>-2.0486215267874648E-2</v>
      </c>
      <c r="O115" s="47">
        <f>LN(Prices!O116/Prices!O115)</f>
        <v>-2.9635256091338816E-3</v>
      </c>
      <c r="P115" s="47">
        <f>LN(Prices!P116/Prices!P115)</f>
        <v>-1.1483059059627591E-2</v>
      </c>
      <c r="Q115" s="47">
        <f>LN(Prices!Q116/Prices!Q115)</f>
        <v>7.2652155911740873E-2</v>
      </c>
      <c r="R115" s="47" t="e">
        <f>LN(Prices!R116/Prices!R115)</f>
        <v>#DIV/0!</v>
      </c>
      <c r="S115" s="47" t="e">
        <f>LN(Prices!S116/Prices!S115)</f>
        <v>#DIV/0!</v>
      </c>
    </row>
    <row r="116" spans="1:19">
      <c r="A116" s="48">
        <f>Prices!A117</f>
        <v>40984</v>
      </c>
      <c r="B116" s="47">
        <f>LN(Prices!B117/Prices!B116)</f>
        <v>-2.8242307884217598E-3</v>
      </c>
      <c r="C116" s="47">
        <f>LN(Prices!C117/Prices!C116)</f>
        <v>1.4772435571583388E-3</v>
      </c>
      <c r="D116" s="47">
        <f>LN(Prices!D117/Prices!D116)</f>
        <v>2.3343403730346473E-2</v>
      </c>
      <c r="E116" s="47">
        <f>LN(Prices!E117/Prices!E116)</f>
        <v>2.2275704634888729E-2</v>
      </c>
      <c r="F116" s="47">
        <f>LN(Prices!F117/Prices!F116)</f>
        <v>2.0438213853914162E-2</v>
      </c>
      <c r="G116" s="47">
        <f>LN(Prices!G117/Prices!G116)</f>
        <v>-1.3503318307433907E-3</v>
      </c>
      <c r="H116" s="47">
        <f>LN(Prices!H117/Prices!H116)</f>
        <v>-9.2103279181538194E-3</v>
      </c>
      <c r="I116" s="47">
        <f>LN(Prices!I117/Prices!I116)</f>
        <v>2.9603033005580037E-2</v>
      </c>
      <c r="J116" s="47">
        <f>LN(Prices!J117/Prices!J116)</f>
        <v>-1.2889538666821802E-2</v>
      </c>
      <c r="K116" s="47">
        <f>LN(Prices!K117/Prices!K116)</f>
        <v>-4.957517235526912E-3</v>
      </c>
      <c r="L116" s="47">
        <f>LN(Prices!L117/Prices!L116)</f>
        <v>-9.0194675448831939E-3</v>
      </c>
      <c r="M116" s="47">
        <f>LN(Prices!M117/Prices!M116)</f>
        <v>8.0380410857620287E-3</v>
      </c>
      <c r="N116" s="47">
        <f>LN(Prices!N117/Prices!N116)</f>
        <v>-6.0836689536147527E-3</v>
      </c>
      <c r="O116" s="47">
        <f>LN(Prices!O117/Prices!O116)</f>
        <v>-1.028254061321131E-2</v>
      </c>
      <c r="P116" s="47">
        <f>LN(Prices!P117/Prices!P116)</f>
        <v>-1.7629144491629792E-2</v>
      </c>
      <c r="Q116" s="47">
        <f>LN(Prices!Q117/Prices!Q116)</f>
        <v>-0.14879886475531109</v>
      </c>
      <c r="R116" s="47" t="e">
        <f>LN(Prices!R117/Prices!R116)</f>
        <v>#DIV/0!</v>
      </c>
      <c r="S116" s="47" t="e">
        <f>LN(Prices!S117/Prices!S116)</f>
        <v>#DIV/0!</v>
      </c>
    </row>
    <row r="117" spans="1:19">
      <c r="A117" s="48">
        <f>Prices!A118</f>
        <v>40991</v>
      </c>
      <c r="B117" s="47">
        <f>LN(Prices!B118/Prices!B117)</f>
        <v>-1.8175490949367316E-2</v>
      </c>
      <c r="C117" s="47">
        <f>LN(Prices!C118/Prices!C117)</f>
        <v>-9.7429575747916934E-3</v>
      </c>
      <c r="D117" s="47">
        <f>LN(Prices!D118/Prices!D117)</f>
        <v>-2.1286186675655801E-2</v>
      </c>
      <c r="E117" s="47">
        <f>LN(Prices!E118/Prices!E117)</f>
        <v>-9.6683787207166791E-3</v>
      </c>
      <c r="F117" s="47">
        <f>LN(Prices!F118/Prices!F117)</f>
        <v>-9.7395838311125915E-3</v>
      </c>
      <c r="G117" s="47">
        <f>LN(Prices!G118/Prices!G117)</f>
        <v>-5.419635486076017E-3</v>
      </c>
      <c r="H117" s="47">
        <f>LN(Prices!H118/Prices!H117)</f>
        <v>2.4017385980359216E-3</v>
      </c>
      <c r="I117" s="47">
        <f>LN(Prices!I118/Prices!I117)</f>
        <v>-2.5410479534372078E-2</v>
      </c>
      <c r="J117" s="47">
        <f>LN(Prices!J118/Prices!J117)</f>
        <v>-6.1324311025392597E-4</v>
      </c>
      <c r="K117" s="47">
        <f>LN(Prices!K118/Prices!K117)</f>
        <v>-4.6255197218919627E-3</v>
      </c>
      <c r="L117" s="47">
        <f>LN(Prices!L118/Prices!L117)</f>
        <v>5.0267821542553494E-3</v>
      </c>
      <c r="M117" s="47">
        <f>LN(Prices!M118/Prices!M117)</f>
        <v>1.1217776400263795E-2</v>
      </c>
      <c r="N117" s="47">
        <f>LN(Prices!N118/Prices!N117)</f>
        <v>5.249355886143745E-3</v>
      </c>
      <c r="O117" s="47">
        <f>LN(Prices!O118/Prices!O117)</f>
        <v>1.0661352411415135E-2</v>
      </c>
      <c r="P117" s="47">
        <f>LN(Prices!P118/Prices!P117)</f>
        <v>3.61075205673174E-3</v>
      </c>
      <c r="Q117" s="47">
        <f>LN(Prices!Q118/Prices!Q117)</f>
        <v>5.9719234701622277E-2</v>
      </c>
      <c r="R117" s="47" t="e">
        <f>LN(Prices!R118/Prices!R117)</f>
        <v>#DIV/0!</v>
      </c>
      <c r="S117" s="47" t="e">
        <f>LN(Prices!S118/Prices!S117)</f>
        <v>#DIV/0!</v>
      </c>
    </row>
    <row r="118" spans="1:19">
      <c r="A118" s="48">
        <f>Prices!A119</f>
        <v>40998</v>
      </c>
      <c r="B118" s="47">
        <f>LN(Prices!B119/Prices!B118)</f>
        <v>-1.3429165650483499E-2</v>
      </c>
      <c r="C118" s="47">
        <f>LN(Prices!C119/Prices!C118)</f>
        <v>3.5510985994335659E-4</v>
      </c>
      <c r="D118" s="47">
        <f>LN(Prices!D119/Prices!D118)</f>
        <v>5.7633356250092766E-3</v>
      </c>
      <c r="E118" s="47">
        <f>LN(Prices!E119/Prices!E118)</f>
        <v>2.869946173889755E-3</v>
      </c>
      <c r="F118" s="47">
        <f>LN(Prices!F119/Prices!F118)</f>
        <v>2.0950541125753321E-3</v>
      </c>
      <c r="G118" s="47">
        <f>LN(Prices!G119/Prices!G118)</f>
        <v>-1.8144927477601568E-2</v>
      </c>
      <c r="H118" s="47">
        <f>LN(Prices!H119/Prices!H118)</f>
        <v>1.2526804318774756E-3</v>
      </c>
      <c r="I118" s="47">
        <f>LN(Prices!I119/Prices!I118)</f>
        <v>6.6424682013270474E-3</v>
      </c>
      <c r="J118" s="47">
        <f>LN(Prices!J119/Prices!J118)</f>
        <v>7.7220645821434765E-3</v>
      </c>
      <c r="K118" s="47">
        <f>LN(Prices!K119/Prices!K118)</f>
        <v>-7.1352125752835579E-4</v>
      </c>
      <c r="L118" s="47">
        <f>LN(Prices!L119/Prices!L118)</f>
        <v>7.6386953958000716E-3</v>
      </c>
      <c r="M118" s="47">
        <f>LN(Prices!M119/Prices!M118)</f>
        <v>-1.1581743647229963E-2</v>
      </c>
      <c r="N118" s="47">
        <f>LN(Prices!N119/Prices!N118)</f>
        <v>6.9565497933599309E-3</v>
      </c>
      <c r="O118" s="47">
        <f>LN(Prices!O119/Prices!O118)</f>
        <v>2.0809037366674296E-3</v>
      </c>
      <c r="P118" s="47">
        <f>LN(Prices!P119/Prices!P118)</f>
        <v>-8.9996586204263364E-4</v>
      </c>
      <c r="Q118" s="47">
        <f>LN(Prices!Q119/Prices!Q118)</f>
        <v>-8.3160562416575053E-3</v>
      </c>
      <c r="R118" s="47" t="e">
        <f>LN(Prices!R119/Prices!R118)</f>
        <v>#DIV/0!</v>
      </c>
      <c r="S118" s="47" t="e">
        <f>LN(Prices!S119/Prices!S118)</f>
        <v>#DIV/0!</v>
      </c>
    </row>
    <row r="119" spans="1:19">
      <c r="A119" s="48">
        <f>Prices!A120</f>
        <v>41005</v>
      </c>
      <c r="B119" s="47">
        <f>LN(Prices!B120/Prices!B119)</f>
        <v>0</v>
      </c>
      <c r="C119" s="47">
        <f>LN(Prices!C120/Prices!C119)</f>
        <v>-2.2297513039063052E-4</v>
      </c>
      <c r="D119" s="47">
        <f>LN(Prices!D120/Prices!D119)</f>
        <v>-1.4795072395229189E-2</v>
      </c>
      <c r="E119" s="47">
        <f>LN(Prices!E120/Prices!E119)</f>
        <v>-1.7670314902149434E-2</v>
      </c>
      <c r="F119" s="47">
        <f>LN(Prices!F120/Prices!F119)</f>
        <v>-1.5387923238219525E-2</v>
      </c>
      <c r="G119" s="47">
        <f>LN(Prices!G120/Prices!G119)</f>
        <v>4.4659243564754226E-3</v>
      </c>
      <c r="H119" s="47">
        <f>LN(Prices!H120/Prices!H119)</f>
        <v>-2.7373916298797712E-4</v>
      </c>
      <c r="I119" s="47">
        <f>LN(Prices!I120/Prices!I119)</f>
        <v>-7.1038105806123302E-3</v>
      </c>
      <c r="J119" s="47">
        <f>LN(Prices!J120/Prices!J119)</f>
        <v>-2.6387752878354381E-3</v>
      </c>
      <c r="K119" s="47">
        <f>LN(Prices!K120/Prices!K119)</f>
        <v>-2.5013413077527601E-3</v>
      </c>
      <c r="L119" s="47">
        <f>LN(Prices!L120/Prices!L119)</f>
        <v>-1.0476523858999727E-2</v>
      </c>
      <c r="M119" s="47">
        <f>LN(Prices!M120/Prices!M119)</f>
        <v>7.0133298350642968E-3</v>
      </c>
      <c r="N119" s="47">
        <f>LN(Prices!N120/Prices!N119)</f>
        <v>6.5342528483321276E-3</v>
      </c>
      <c r="O119" s="47">
        <f>LN(Prices!O120/Prices!O119)</f>
        <v>8.84267779410936E-3</v>
      </c>
      <c r="P119" s="47">
        <f>LN(Prices!P120/Prices!P119)</f>
        <v>-1.9125537517756971E-2</v>
      </c>
      <c r="Q119" s="47">
        <f>LN(Prices!Q120/Prices!Q119)</f>
        <v>3.6889428685713418E-2</v>
      </c>
      <c r="R119" s="47" t="e">
        <f>LN(Prices!R120/Prices!R119)</f>
        <v>#DIV/0!</v>
      </c>
      <c r="S119" s="47" t="e">
        <f>LN(Prices!S120/Prices!S119)</f>
        <v>#DIV/0!</v>
      </c>
    </row>
    <row r="120" spans="1:19">
      <c r="A120" s="48">
        <f>Prices!A121</f>
        <v>41012</v>
      </c>
      <c r="B120" s="47">
        <f>LN(Prices!B121/Prices!B120)</f>
        <v>-1.9206023067853145E-4</v>
      </c>
      <c r="C120" s="47">
        <f>LN(Prices!C121/Prices!C120)</f>
        <v>-5.3287843157244826E-3</v>
      </c>
      <c r="D120" s="47">
        <f>LN(Prices!D121/Prices!D120)</f>
        <v>-2.4006499769420276E-3</v>
      </c>
      <c r="E120" s="47">
        <f>LN(Prices!E121/Prices!E120)</f>
        <v>-1.6173154378250176E-2</v>
      </c>
      <c r="F120" s="47">
        <f>LN(Prices!F121/Prices!F120)</f>
        <v>-1.6348272997889931E-2</v>
      </c>
      <c r="G120" s="47">
        <f>LN(Prices!G121/Prices!G120)</f>
        <v>-1.3047563389521321E-2</v>
      </c>
      <c r="H120" s="47">
        <f>LN(Prices!H121/Prices!H120)</f>
        <v>2.0954718144073807E-3</v>
      </c>
      <c r="I120" s="47">
        <f>LN(Prices!I121/Prices!I120)</f>
        <v>-4.8872402084920415E-3</v>
      </c>
      <c r="J120" s="47">
        <f>LN(Prices!J121/Prices!J120)</f>
        <v>1.4260000457571646E-2</v>
      </c>
      <c r="K120" s="47">
        <f>LN(Prices!K121/Prices!K120)</f>
        <v>2.8581655755887192E-3</v>
      </c>
      <c r="L120" s="47">
        <f>LN(Prices!L121/Prices!L120)</f>
        <v>7.7200400738441678E-3</v>
      </c>
      <c r="M120" s="47">
        <f>LN(Prices!M121/Prices!M120)</f>
        <v>-1.7626421219249091E-2</v>
      </c>
      <c r="N120" s="47">
        <f>LN(Prices!N121/Prices!N120)</f>
        <v>-1.9503226096338346E-2</v>
      </c>
      <c r="O120" s="47">
        <f>LN(Prices!O121/Prices!O120)</f>
        <v>-7.9611766666348276E-3</v>
      </c>
      <c r="P120" s="47">
        <f>LN(Prices!P121/Prices!P120)</f>
        <v>2.1523648956131167E-2</v>
      </c>
      <c r="Q120" s="47">
        <f>LN(Prices!Q121/Prices!Q120)</f>
        <v>4.5238785478844495E-2</v>
      </c>
      <c r="R120" s="47" t="e">
        <f>LN(Prices!R121/Prices!R120)</f>
        <v>#DIV/0!</v>
      </c>
      <c r="S120" s="47" t="e">
        <f>LN(Prices!S121/Prices!S120)</f>
        <v>#DIV/0!</v>
      </c>
    </row>
    <row r="121" spans="1:19">
      <c r="A121" s="48">
        <f>Prices!A122</f>
        <v>41019</v>
      </c>
      <c r="B121" s="47">
        <f>LN(Prices!B122/Prices!B121)</f>
        <v>3.6811268992497938E-3</v>
      </c>
      <c r="C121" s="47">
        <f>LN(Prices!C122/Prices!C121)</f>
        <v>9.5935655851492815E-3</v>
      </c>
      <c r="D121" s="47">
        <f>LN(Prices!D122/Prices!D121)</f>
        <v>1.8790771678349208E-2</v>
      </c>
      <c r="E121" s="47">
        <f>LN(Prices!E122/Prices!E121)</f>
        <v>1.04782806973203E-2</v>
      </c>
      <c r="F121" s="47">
        <f>LN(Prices!F122/Prices!F121)</f>
        <v>9.7142256061772438E-3</v>
      </c>
      <c r="G121" s="47">
        <f>LN(Prices!G122/Prices!G121)</f>
        <v>-2.5521980470757027E-2</v>
      </c>
      <c r="H121" s="47">
        <f>LN(Prices!H122/Prices!H121)</f>
        <v>-1.1897200363748196E-3</v>
      </c>
      <c r="I121" s="47">
        <f>LN(Prices!I122/Prices!I121)</f>
        <v>1.5941247959066238E-2</v>
      </c>
      <c r="J121" s="47">
        <f>LN(Prices!J122/Prices!J121)</f>
        <v>2.3608521117292527E-3</v>
      </c>
      <c r="K121" s="47">
        <f>LN(Prices!K122/Prices!K121)</f>
        <v>7.8180924157530435E-3</v>
      </c>
      <c r="L121" s="47">
        <f>LN(Prices!L122/Prices!L121)</f>
        <v>-5.971951735133592E-5</v>
      </c>
      <c r="M121" s="47">
        <f>LN(Prices!M122/Prices!M121)</f>
        <v>-8.1271226788914852E-3</v>
      </c>
      <c r="N121" s="47">
        <f>LN(Prices!N122/Prices!N121)</f>
        <v>-2.6753312345300603E-3</v>
      </c>
      <c r="O121" s="47">
        <f>LN(Prices!O122/Prices!O121)</f>
        <v>-2.3944560904743881E-3</v>
      </c>
      <c r="P121" s="47">
        <f>LN(Prices!P122/Prices!P121)</f>
        <v>-1.5107740921043141E-2</v>
      </c>
      <c r="Q121" s="47">
        <f>LN(Prices!Q122/Prices!Q121)</f>
        <v>-5.9423420470800764E-2</v>
      </c>
      <c r="R121" s="47" t="e">
        <f>LN(Prices!R122/Prices!R121)</f>
        <v>#DIV/0!</v>
      </c>
      <c r="S121" s="47" t="e">
        <f>LN(Prices!S122/Prices!S121)</f>
        <v>#DIV/0!</v>
      </c>
    </row>
    <row r="122" spans="1:19">
      <c r="A122" s="48">
        <f>Prices!A123</f>
        <v>41026</v>
      </c>
      <c r="B122" s="47">
        <f>LN(Prices!B123/Prices!B122)</f>
        <v>-3.565886334443648E-3</v>
      </c>
      <c r="C122" s="47">
        <f>LN(Prices!C123/Prices!C122)</f>
        <v>1.473661103253064E-2</v>
      </c>
      <c r="D122" s="47">
        <f>LN(Prices!D123/Prices!D122)</f>
        <v>1.5184399044778288E-2</v>
      </c>
      <c r="E122" s="47">
        <f>LN(Prices!E123/Prices!E122)</f>
        <v>1.3176340250972194E-2</v>
      </c>
      <c r="F122" s="47">
        <f>LN(Prices!F123/Prices!F122)</f>
        <v>1.2363822496118943E-2</v>
      </c>
      <c r="G122" s="47">
        <f>LN(Prices!G123/Prices!G122)</f>
        <v>8.9694217988660722E-3</v>
      </c>
      <c r="H122" s="47">
        <f>LN(Prices!H123/Prices!H122)</f>
        <v>1.8811476599598677E-3</v>
      </c>
      <c r="I122" s="47">
        <f>LN(Prices!I123/Prices!I122)</f>
        <v>1.7216139320603271E-2</v>
      </c>
      <c r="J122" s="47">
        <f>LN(Prices!J123/Prices!J122)</f>
        <v>1.1305419289475744E-2</v>
      </c>
      <c r="K122" s="47">
        <f>LN(Prices!K123/Prices!K122)</f>
        <v>5.2956875747102823E-3</v>
      </c>
      <c r="L122" s="47">
        <f>LN(Prices!L123/Prices!L122)</f>
        <v>6.9153173251802098E-3</v>
      </c>
      <c r="M122" s="47">
        <f>LN(Prices!M123/Prices!M122)</f>
        <v>8.2497543548070151E-3</v>
      </c>
      <c r="N122" s="47">
        <f>LN(Prices!N123/Prices!N122)</f>
        <v>9.5978798942068962E-3</v>
      </c>
      <c r="O122" s="47">
        <f>LN(Prices!O123/Prices!O122)</f>
        <v>1.7448302321361957E-2</v>
      </c>
      <c r="P122" s="47">
        <f>LN(Prices!P123/Prices!P122)</f>
        <v>1.330969670820227E-2</v>
      </c>
      <c r="Q122" s="47">
        <f>LN(Prices!Q123/Prices!Q122)</f>
        <v>3.0153038170687457E-2</v>
      </c>
      <c r="R122" s="47" t="e">
        <f>LN(Prices!R123/Prices!R122)</f>
        <v>#DIV/0!</v>
      </c>
      <c r="S122" s="47" t="e">
        <f>LN(Prices!S123/Prices!S122)</f>
        <v>#DIV/0!</v>
      </c>
    </row>
    <row r="123" spans="1:19">
      <c r="A123" s="48">
        <f>Prices!A124</f>
        <v>41033</v>
      </c>
      <c r="B123" s="47">
        <f>LN(Prices!B124/Prices!B123)</f>
        <v>-1.5761050411272316E-3</v>
      </c>
      <c r="C123" s="47">
        <f>LN(Prices!C124/Prices!C123)</f>
        <v>-1.977885267224164E-2</v>
      </c>
      <c r="D123" s="47">
        <f>LN(Prices!D124/Prices!D123)</f>
        <v>-7.5001139399946404E-3</v>
      </c>
      <c r="E123" s="47">
        <f>LN(Prices!E124/Prices!E123)</f>
        <v>-2.6307247102064731E-2</v>
      </c>
      <c r="F123" s="47">
        <f>LN(Prices!F124/Prices!F123)</f>
        <v>-2.5524530895042381E-2</v>
      </c>
      <c r="G123" s="47">
        <f>LN(Prices!G124/Prices!G123)</f>
        <v>-5.7094599980047359E-2</v>
      </c>
      <c r="H123" s="47">
        <f>LN(Prices!H124/Prices!H123)</f>
        <v>3.0590412598379161E-3</v>
      </c>
      <c r="I123" s="47">
        <f>LN(Prices!I124/Prices!I123)</f>
        <v>-5.0872117165229585E-3</v>
      </c>
      <c r="J123" s="47">
        <f>LN(Prices!J124/Prices!J123)</f>
        <v>-5.2527494590869864E-3</v>
      </c>
      <c r="K123" s="47">
        <f>LN(Prices!K124/Prices!K123)</f>
        <v>9.8108705642592393E-3</v>
      </c>
      <c r="L123" s="47">
        <f>LN(Prices!L124/Prices!L123)</f>
        <v>-6.2519673837743142E-3</v>
      </c>
      <c r="M123" s="47">
        <f>LN(Prices!M124/Prices!M123)</f>
        <v>-1.5944964228252111E-2</v>
      </c>
      <c r="N123" s="47">
        <f>LN(Prices!N124/Prices!N123)</f>
        <v>3.632240088737102E-3</v>
      </c>
      <c r="O123" s="47">
        <f>LN(Prices!O124/Prices!O123)</f>
        <v>8.7034900200645502E-3</v>
      </c>
      <c r="P123" s="47">
        <f>LN(Prices!P124/Prices!P123)</f>
        <v>-1.194280029139847E-2</v>
      </c>
      <c r="Q123" s="47">
        <f>LN(Prices!Q124/Prices!Q123)</f>
        <v>-2.404925523266974E-2</v>
      </c>
      <c r="R123" s="47" t="e">
        <f>LN(Prices!R124/Prices!R123)</f>
        <v>#DIV/0!</v>
      </c>
      <c r="S123" s="47" t="e">
        <f>LN(Prices!S124/Prices!S123)</f>
        <v>#DIV/0!</v>
      </c>
    </row>
    <row r="124" spans="1:19">
      <c r="A124" s="48">
        <f>Prices!A125</f>
        <v>41040</v>
      </c>
      <c r="B124" s="47">
        <f>LN(Prices!B125/Prices!B124)</f>
        <v>-2.6232673727166013E-2</v>
      </c>
      <c r="C124" s="47">
        <f>LN(Prices!C125/Prices!C124)</f>
        <v>-8.3128681264936742E-3</v>
      </c>
      <c r="D124" s="47">
        <f>LN(Prices!D125/Prices!D124)</f>
        <v>-1.722860378539421E-2</v>
      </c>
      <c r="E124" s="47">
        <f>LN(Prices!E125/Prices!E124)</f>
        <v>-1.8019224157557516E-2</v>
      </c>
      <c r="F124" s="47">
        <f>LN(Prices!F125/Prices!F124)</f>
        <v>-2.0604233120946534E-2</v>
      </c>
      <c r="G124" s="47">
        <f>LN(Prices!G125/Prices!G124)</f>
        <v>-8.1618622003245822E-3</v>
      </c>
      <c r="H124" s="47">
        <f>LN(Prices!H125/Prices!H124)</f>
        <v>1.3140379820314406E-3</v>
      </c>
      <c r="I124" s="47">
        <f>LN(Prices!I125/Prices!I124)</f>
        <v>-2.4883190056854358E-2</v>
      </c>
      <c r="J124" s="47">
        <f>LN(Prices!J125/Prices!J124)</f>
        <v>-4.3723904004270382E-3</v>
      </c>
      <c r="K124" s="47">
        <f>LN(Prices!K125/Prices!K124)</f>
        <v>-6.9979291876445544E-3</v>
      </c>
      <c r="L124" s="47">
        <f>LN(Prices!L125/Prices!L124)</f>
        <v>-8.1565162977602738E-3</v>
      </c>
      <c r="M124" s="47">
        <f>LN(Prices!M125/Prices!M124)</f>
        <v>-6.3746231738167642E-3</v>
      </c>
      <c r="N124" s="47">
        <f>LN(Prices!N125/Prices!N124)</f>
        <v>-1.6066131541532927E-2</v>
      </c>
      <c r="O124" s="47">
        <f>LN(Prices!O125/Prices!O124)</f>
        <v>-7.2785912255609866E-3</v>
      </c>
      <c r="P124" s="47">
        <f>LN(Prices!P125/Prices!P124)</f>
        <v>-3.7641329779210031E-2</v>
      </c>
      <c r="Q124" s="47">
        <f>LN(Prices!Q125/Prices!Q124)</f>
        <v>3.1938842507832632E-2</v>
      </c>
      <c r="R124" s="47" t="e">
        <f>LN(Prices!R125/Prices!R124)</f>
        <v>#DIV/0!</v>
      </c>
      <c r="S124" s="47" t="e">
        <f>LN(Prices!S125/Prices!S124)</f>
        <v>#DIV/0!</v>
      </c>
    </row>
    <row r="125" spans="1:19">
      <c r="A125" s="48">
        <f>Prices!A126</f>
        <v>41047</v>
      </c>
      <c r="B125" s="47">
        <f>LN(Prices!B126/Prices!B125)</f>
        <v>-4.4085608157274629E-2</v>
      </c>
      <c r="C125" s="47">
        <f>LN(Prices!C126/Prices!C125)</f>
        <v>-3.4661766484953352E-2</v>
      </c>
      <c r="D125" s="47">
        <f>LN(Prices!D126/Prices!D125)</f>
        <v>-5.8920468737654663E-2</v>
      </c>
      <c r="E125" s="47">
        <f>LN(Prices!E126/Prices!E125)</f>
        <v>-5.2861948761639986E-2</v>
      </c>
      <c r="F125" s="47">
        <f>LN(Prices!F126/Prices!F125)</f>
        <v>-5.4226601599893003E-2</v>
      </c>
      <c r="G125" s="47">
        <f>LN(Prices!G126/Prices!G125)</f>
        <v>-4.6681219061239045E-2</v>
      </c>
      <c r="H125" s="47">
        <f>LN(Prices!H126/Prices!H125)</f>
        <v>1.8340821106821309E-3</v>
      </c>
      <c r="I125" s="47">
        <f>LN(Prices!I126/Prices!I125)</f>
        <v>-4.3555360410506727E-2</v>
      </c>
      <c r="J125" s="47">
        <f>LN(Prices!J126/Prices!J125)</f>
        <v>-1.5625932194080407E-2</v>
      </c>
      <c r="K125" s="47">
        <f>LN(Prices!K126/Prices!K125)</f>
        <v>-2.9214760307162895E-2</v>
      </c>
      <c r="L125" s="47">
        <f>LN(Prices!L126/Prices!L125)</f>
        <v>-1.7195298930075716E-2</v>
      </c>
      <c r="M125" s="47">
        <f>LN(Prices!M126/Prices!M125)</f>
        <v>2.5046976150094316E-3</v>
      </c>
      <c r="N125" s="47">
        <f>LN(Prices!N126/Prices!N125)</f>
        <v>-1.1347530000036124E-2</v>
      </c>
      <c r="O125" s="47">
        <f>LN(Prices!O126/Prices!O125)</f>
        <v>-5.9608993640734177E-3</v>
      </c>
      <c r="P125" s="47">
        <f>LN(Prices!P126/Prices!P125)</f>
        <v>4.0953885102303555E-3</v>
      </c>
      <c r="Q125" s="47">
        <f>LN(Prices!Q126/Prices!Q125)</f>
        <v>9.7752489046422468E-3</v>
      </c>
      <c r="R125" s="47" t="e">
        <f>LN(Prices!R126/Prices!R125)</f>
        <v>#DIV/0!</v>
      </c>
      <c r="S125" s="47" t="e">
        <f>LN(Prices!S126/Prices!S125)</f>
        <v>#DIV/0!</v>
      </c>
    </row>
    <row r="126" spans="1:19">
      <c r="A126" s="48">
        <f>Prices!A127</f>
        <v>41054</v>
      </c>
      <c r="B126" s="47">
        <f>LN(Prices!B127/Prices!B126)</f>
        <v>-8.6638053068534334E-3</v>
      </c>
      <c r="C126" s="47">
        <f>LN(Prices!C127/Prices!C126)</f>
        <v>-2.4493893507807679E-3</v>
      </c>
      <c r="D126" s="47">
        <f>LN(Prices!D127/Prices!D126)</f>
        <v>1.705740557920386E-2</v>
      </c>
      <c r="E126" s="47">
        <f>LN(Prices!E127/Prices!E126)</f>
        <v>8.5594462562599786E-3</v>
      </c>
      <c r="F126" s="47">
        <f>LN(Prices!F127/Prices!F126)</f>
        <v>9.2158612729981697E-3</v>
      </c>
      <c r="G126" s="47">
        <f>LN(Prices!G127/Prices!G126)</f>
        <v>-2.8976044950182901E-3</v>
      </c>
      <c r="H126" s="47">
        <f>LN(Prices!H127/Prices!H126)</f>
        <v>2.2926271123336933E-4</v>
      </c>
      <c r="I126" s="47">
        <f>LN(Prices!I127/Prices!I126)</f>
        <v>-9.5465279542438972E-4</v>
      </c>
      <c r="J126" s="47">
        <f>LN(Prices!J127/Prices!J126)</f>
        <v>-5.1885514653757748E-3</v>
      </c>
      <c r="K126" s="47">
        <f>LN(Prices!K127/Prices!K126)</f>
        <v>-1.0851873012870748E-3</v>
      </c>
      <c r="L126" s="47">
        <f>LN(Prices!L127/Prices!L126)</f>
        <v>-2.5538449225597283E-3</v>
      </c>
      <c r="M126" s="47">
        <f>LN(Prices!M127/Prices!M126)</f>
        <v>-9.8040000966208556E-3</v>
      </c>
      <c r="N126" s="47">
        <f>LN(Prices!N127/Prices!N126)</f>
        <v>-7.7936642643735591E-3</v>
      </c>
      <c r="O126" s="47">
        <f>LN(Prices!O127/Prices!O126)</f>
        <v>-1.5375746133108483E-2</v>
      </c>
      <c r="P126" s="47">
        <f>LN(Prices!P127/Prices!P126)</f>
        <v>-1.2654678030937448E-2</v>
      </c>
      <c r="Q126" s="47">
        <f>LN(Prices!Q127/Prices!Q126)</f>
        <v>1.3526776298201763E-2</v>
      </c>
      <c r="R126" s="47" t="e">
        <f>LN(Prices!R127/Prices!R126)</f>
        <v>#DIV/0!</v>
      </c>
      <c r="S126" s="47" t="e">
        <f>LN(Prices!S127/Prices!S126)</f>
        <v>#DIV/0!</v>
      </c>
    </row>
    <row r="127" spans="1:19">
      <c r="A127" s="48">
        <f>Prices!A128</f>
        <v>41061</v>
      </c>
      <c r="B127" s="47">
        <f>LN(Prices!B128/Prices!B127)</f>
        <v>-3.7958624842003423E-3</v>
      </c>
      <c r="C127" s="47">
        <f>LN(Prices!C128/Prices!C127)</f>
        <v>-1.4481586230642128E-2</v>
      </c>
      <c r="D127" s="47">
        <f>LN(Prices!D128/Prices!D127)</f>
        <v>-1.7603704418247865E-2</v>
      </c>
      <c r="E127" s="47">
        <f>LN(Prices!E128/Prices!E127)</f>
        <v>-3.0401268479199637E-2</v>
      </c>
      <c r="F127" s="47">
        <f>LN(Prices!F128/Prices!F127)</f>
        <v>-2.6584833811061543E-2</v>
      </c>
      <c r="G127" s="47">
        <f>LN(Prices!G128/Prices!G127)</f>
        <v>-8.1893150316675961E-2</v>
      </c>
      <c r="H127" s="47">
        <f>LN(Prices!H128/Prices!H127)</f>
        <v>6.7368655806627764E-3</v>
      </c>
      <c r="I127" s="47">
        <f>LN(Prices!I128/Prices!I127)</f>
        <v>6.2209862674243279E-3</v>
      </c>
      <c r="J127" s="47">
        <f>LN(Prices!J128/Prices!J127)</f>
        <v>1.0635092393124661E-3</v>
      </c>
      <c r="K127" s="47">
        <f>LN(Prices!K128/Prices!K127)</f>
        <v>-3.9891258701822583E-3</v>
      </c>
      <c r="L127" s="47">
        <f>LN(Prices!L128/Prices!L127)</f>
        <v>-8.8233323326142657E-3</v>
      </c>
      <c r="M127" s="47">
        <f>LN(Prices!M128/Prices!M127)</f>
        <v>6.1701385701557771E-3</v>
      </c>
      <c r="N127" s="47">
        <f>LN(Prices!N128/Prices!N127)</f>
        <v>-1.6964939168822132E-2</v>
      </c>
      <c r="O127" s="47">
        <f>LN(Prices!O128/Prices!O127)</f>
        <v>-8.7658568037662712E-3</v>
      </c>
      <c r="P127" s="47">
        <f>LN(Prices!P128/Prices!P127)</f>
        <v>2.2978825156364756E-2</v>
      </c>
      <c r="Q127" s="47">
        <f>LN(Prices!Q128/Prices!Q127)</f>
        <v>4.8698760668614338E-2</v>
      </c>
      <c r="R127" s="47" t="e">
        <f>LN(Prices!R128/Prices!R127)</f>
        <v>#DIV/0!</v>
      </c>
      <c r="S127" s="47" t="e">
        <f>LN(Prices!S128/Prices!S127)</f>
        <v>#DIV/0!</v>
      </c>
    </row>
    <row r="128" spans="1:19">
      <c r="A128" s="48">
        <f>Prices!A129</f>
        <v>41068</v>
      </c>
      <c r="B128" s="47">
        <f>LN(Prices!B129/Prices!B128)</f>
        <v>1.7120074332065281E-3</v>
      </c>
      <c r="C128" s="47">
        <f>LN(Prices!C129/Prices!C128)</f>
        <v>1.5088266836806844E-2</v>
      </c>
      <c r="D128" s="47">
        <f>LN(Prices!D129/Prices!D128)</f>
        <v>2.8815781296629071E-2</v>
      </c>
      <c r="E128" s="47">
        <f>LN(Prices!E129/Prices!E128)</f>
        <v>3.0653642903232706E-2</v>
      </c>
      <c r="F128" s="47">
        <f>LN(Prices!F129/Prices!F128)</f>
        <v>2.8041248718318319E-2</v>
      </c>
      <c r="G128" s="47">
        <f>LN(Prices!G129/Prices!G128)</f>
        <v>1.0510455523202561E-2</v>
      </c>
      <c r="H128" s="47">
        <f>LN(Prices!H129/Prices!H128)</f>
        <v>-4.7254298752817158E-3</v>
      </c>
      <c r="I128" s="47">
        <f>LN(Prices!I129/Prices!I128)</f>
        <v>3.9914717310462174E-3</v>
      </c>
      <c r="J128" s="47">
        <f>LN(Prices!J129/Prices!J128)</f>
        <v>1.263304886346851E-3</v>
      </c>
      <c r="K128" s="47">
        <f>LN(Prices!K129/Prices!K128)</f>
        <v>2.4054292060878283E-2</v>
      </c>
      <c r="L128" s="47">
        <f>LN(Prices!L129/Prices!L128)</f>
        <v>5.0658556658080807E-3</v>
      </c>
      <c r="M128" s="47">
        <f>LN(Prices!M129/Prices!M128)</f>
        <v>-2.0161717621298633E-2</v>
      </c>
      <c r="N128" s="47">
        <f>LN(Prices!N129/Prices!N128)</f>
        <v>-1.0801401171176766E-2</v>
      </c>
      <c r="O128" s="47">
        <f>LN(Prices!O129/Prices!O128)</f>
        <v>-1.9650795005497931E-2</v>
      </c>
      <c r="P128" s="47">
        <f>LN(Prices!P129/Prices!P128)</f>
        <v>-1.853176534783833E-2</v>
      </c>
      <c r="Q128" s="47">
        <f>LN(Prices!Q129/Prices!Q128)</f>
        <v>0.11879816111153862</v>
      </c>
      <c r="R128" s="47" t="e">
        <f>LN(Prices!R129/Prices!R128)</f>
        <v>#DIV/0!</v>
      </c>
      <c r="S128" s="47" t="e">
        <f>LN(Prices!S129/Prices!S128)</f>
        <v>#DIV/0!</v>
      </c>
    </row>
    <row r="129" spans="1:19">
      <c r="A129" s="48">
        <f>Prices!A130</f>
        <v>41075</v>
      </c>
      <c r="B129" s="47">
        <f>LN(Prices!B130/Prices!B129)</f>
        <v>1.6632572092655847E-2</v>
      </c>
      <c r="C129" s="47">
        <f>LN(Prices!C130/Prices!C129)</f>
        <v>2.0973891793968306E-3</v>
      </c>
      <c r="D129" s="47">
        <f>LN(Prices!D130/Prices!D129)</f>
        <v>1.384059528937333E-2</v>
      </c>
      <c r="E129" s="47">
        <f>LN(Prices!E130/Prices!E129)</f>
        <v>1.6409880244477315E-2</v>
      </c>
      <c r="F129" s="47">
        <f>LN(Prices!F130/Prices!F129)</f>
        <v>1.4954820302374286E-2</v>
      </c>
      <c r="G129" s="47">
        <f>LN(Prices!G130/Prices!G129)</f>
        <v>-1.8876143977448818E-2</v>
      </c>
      <c r="H129" s="47">
        <f>LN(Prices!H130/Prices!H129)</f>
        <v>-2.4566355319795728E-3</v>
      </c>
      <c r="I129" s="47">
        <f>LN(Prices!I130/Prices!I129)</f>
        <v>1.1912071451156532E-2</v>
      </c>
      <c r="J129" s="47">
        <f>LN(Prices!J130/Prices!J129)</f>
        <v>9.3547365564716819E-3</v>
      </c>
      <c r="K129" s="47">
        <f>LN(Prices!K130/Prices!K129)</f>
        <v>8.8292998090188854E-3</v>
      </c>
      <c r="L129" s="47">
        <f>LN(Prices!L130/Prices!L129)</f>
        <v>1.3596402517099355E-2</v>
      </c>
      <c r="M129" s="47">
        <f>LN(Prices!M130/Prices!M129)</f>
        <v>1.8779894651596275E-2</v>
      </c>
      <c r="N129" s="47">
        <f>LN(Prices!N130/Prices!N129)</f>
        <v>1.8017069000732827E-2</v>
      </c>
      <c r="O129" s="47">
        <f>LN(Prices!O130/Prices!O129)</f>
        <v>1.0743049219835883E-2</v>
      </c>
      <c r="P129" s="47">
        <f>LN(Prices!P130/Prices!P129)</f>
        <v>3.1673726995031209E-2</v>
      </c>
      <c r="Q129" s="47">
        <f>LN(Prices!Q130/Prices!Q129)</f>
        <v>3.0378035359171704E-2</v>
      </c>
      <c r="R129" s="47" t="e">
        <f>LN(Prices!R130/Prices!R129)</f>
        <v>#DIV/0!</v>
      </c>
      <c r="S129" s="47" t="e">
        <f>LN(Prices!S130/Prices!S129)</f>
        <v>#DIV/0!</v>
      </c>
    </row>
    <row r="130" spans="1:19">
      <c r="A130" s="48">
        <f>Prices!A131</f>
        <v>41082</v>
      </c>
      <c r="B130" s="47">
        <f>LN(Prices!B131/Prices!B130)</f>
        <v>-7.2892323158528782E-3</v>
      </c>
      <c r="C130" s="47">
        <f>LN(Prices!C131/Prices!C130)</f>
        <v>-1.3094940784550185E-3</v>
      </c>
      <c r="D130" s="47">
        <f>LN(Prices!D131/Prices!D130)</f>
        <v>3.2721442653139027E-4</v>
      </c>
      <c r="E130" s="47">
        <f>LN(Prices!E131/Prices!E130)</f>
        <v>-2.3693159952958625E-3</v>
      </c>
      <c r="F130" s="47">
        <f>LN(Prices!F131/Prices!F130)</f>
        <v>-2.1952052044076115E-3</v>
      </c>
      <c r="G130" s="47">
        <f>LN(Prices!G131/Prices!G130)</f>
        <v>-7.0340245045015681E-2</v>
      </c>
      <c r="H130" s="47">
        <f>LN(Prices!H131/Prices!H130)</f>
        <v>1.8823097811944561E-4</v>
      </c>
      <c r="I130" s="47">
        <f>LN(Prices!I131/Prices!I130)</f>
        <v>3.9413335105429872E-3</v>
      </c>
      <c r="J130" s="47">
        <f>LN(Prices!J131/Prices!J130)</f>
        <v>-8.1477503629681178E-3</v>
      </c>
      <c r="K130" s="47">
        <f>LN(Prices!K131/Prices!K130)</f>
        <v>3.1595602903685179E-3</v>
      </c>
      <c r="L130" s="47">
        <f>LN(Prices!L131/Prices!L130)</f>
        <v>-6.6051556933123092E-3</v>
      </c>
      <c r="M130" s="47">
        <f>LN(Prices!M131/Prices!M130)</f>
        <v>-8.2045269319671824E-3</v>
      </c>
      <c r="N130" s="47">
        <f>LN(Prices!N131/Prices!N130)</f>
        <v>4.9651361016647393E-3</v>
      </c>
      <c r="O130" s="47">
        <f>LN(Prices!O131/Prices!O130)</f>
        <v>1.2283437663577491E-2</v>
      </c>
      <c r="P130" s="47">
        <f>LN(Prices!P131/Prices!P130)</f>
        <v>-3.8673603129936548E-2</v>
      </c>
      <c r="Q130" s="47">
        <f>LN(Prices!Q131/Prices!Q130)</f>
        <v>4.314999129317091E-2</v>
      </c>
      <c r="R130" s="47" t="e">
        <f>LN(Prices!R131/Prices!R130)</f>
        <v>#DIV/0!</v>
      </c>
      <c r="S130" s="47" t="e">
        <f>LN(Prices!S131/Prices!S130)</f>
        <v>#DIV/0!</v>
      </c>
    </row>
    <row r="131" spans="1:19">
      <c r="A131" s="48">
        <f>Prices!A132</f>
        <v>41089</v>
      </c>
      <c r="B131" s="47">
        <f>LN(Prices!B132/Prices!B131)</f>
        <v>1.4240519711109586E-2</v>
      </c>
      <c r="C131" s="47">
        <f>LN(Prices!C132/Prices!C131)</f>
        <v>9.0203526285675736E-3</v>
      </c>
      <c r="D131" s="47">
        <f>LN(Prices!D132/Prices!D131)</f>
        <v>3.743735533411182E-2</v>
      </c>
      <c r="E131" s="47">
        <f>LN(Prices!E132/Prices!E131)</f>
        <v>2.4618367135064524E-2</v>
      </c>
      <c r="F131" s="47">
        <f>LN(Prices!F132/Prices!F131)</f>
        <v>2.3143185887946539E-2</v>
      </c>
      <c r="G131" s="47">
        <f>LN(Prices!G132/Prices!G131)</f>
        <v>7.2284874898913443E-2</v>
      </c>
      <c r="H131" s="47">
        <f>LN(Prices!H132/Prices!H131)</f>
        <v>-5.2369481257781244E-4</v>
      </c>
      <c r="I131" s="47">
        <f>LN(Prices!I132/Prices!I131)</f>
        <v>2.3492177035557078E-2</v>
      </c>
      <c r="J131" s="47">
        <f>LN(Prices!J132/Prices!J131)</f>
        <v>9.764891133961345E-3</v>
      </c>
      <c r="K131" s="47">
        <f>LN(Prices!K132/Prices!K131)</f>
        <v>1.0460346424902121E-2</v>
      </c>
      <c r="L131" s="47">
        <f>LN(Prices!L132/Prices!L131)</f>
        <v>5.0964071433518118E-4</v>
      </c>
      <c r="M131" s="47">
        <f>LN(Prices!M132/Prices!M131)</f>
        <v>1.9578938669813372E-2</v>
      </c>
      <c r="N131" s="47">
        <f>LN(Prices!N132/Prices!N131)</f>
        <v>-1.3375214233666881E-2</v>
      </c>
      <c r="O131" s="47">
        <f>LN(Prices!O132/Prices!O131)</f>
        <v>-9.0700672892879367E-3</v>
      </c>
      <c r="P131" s="47">
        <f>LN(Prices!P132/Prices!P131)</f>
        <v>2.0854326610639067E-2</v>
      </c>
      <c r="Q131" s="47">
        <f>LN(Prices!Q132/Prices!Q131)</f>
        <v>2.5317807984289786E-2</v>
      </c>
      <c r="R131" s="47" t="e">
        <f>LN(Prices!R132/Prices!R131)</f>
        <v>#DIV/0!</v>
      </c>
      <c r="S131" s="47" t="e">
        <f>LN(Prices!S132/Prices!S131)</f>
        <v>#DIV/0!</v>
      </c>
    </row>
    <row r="132" spans="1:19">
      <c r="A132" s="48">
        <f>Prices!A133</f>
        <v>41096</v>
      </c>
      <c r="B132" s="47">
        <f>LN(Prices!B133/Prices!B132)</f>
        <v>4.634531427323554E-3</v>
      </c>
      <c r="C132" s="47">
        <f>LN(Prices!C133/Prices!C132)</f>
        <v>-2.5484233877199095E-4</v>
      </c>
      <c r="D132" s="47">
        <f>LN(Prices!D133/Prices!D132)</f>
        <v>1.271349517980495E-2</v>
      </c>
      <c r="E132" s="47">
        <f>LN(Prices!E133/Prices!E132)</f>
        <v>-5.1519531095937151E-3</v>
      </c>
      <c r="F132" s="47">
        <f>LN(Prices!F133/Prices!F132)</f>
        <v>-4.2209870242985274E-3</v>
      </c>
      <c r="G132" s="47">
        <f>LN(Prices!G133/Prices!G132)</f>
        <v>3.97980014042727E-3</v>
      </c>
      <c r="H132" s="47">
        <f>LN(Prices!H133/Prices!H132)</f>
        <v>3.5705872241351276E-3</v>
      </c>
      <c r="I132" s="47">
        <f>LN(Prices!I133/Prices!I132)</f>
        <v>1.6275225128705374E-2</v>
      </c>
      <c r="J132" s="47">
        <f>LN(Prices!J133/Prices!J132)</f>
        <v>1.3511527631886965E-3</v>
      </c>
      <c r="K132" s="47">
        <f>LN(Prices!K133/Prices!K132)</f>
        <v>8.5653628589230004E-3</v>
      </c>
      <c r="L132" s="47">
        <f>LN(Prices!L133/Prices!L132)</f>
        <v>8.4914872890885556E-5</v>
      </c>
      <c r="M132" s="47">
        <f>LN(Prices!M133/Prices!M132)</f>
        <v>-7.1094780276915242E-3</v>
      </c>
      <c r="N132" s="47">
        <f>LN(Prices!N133/Prices!N132)</f>
        <v>9.5155741384619092E-3</v>
      </c>
      <c r="O132" s="47">
        <f>LN(Prices!O133/Prices!O132)</f>
        <v>7.1606980737694611E-3</v>
      </c>
      <c r="P132" s="47">
        <f>LN(Prices!P133/Prices!P132)</f>
        <v>-7.2175789949722605E-3</v>
      </c>
      <c r="Q132" s="47">
        <f>LN(Prices!Q133/Prices!Q132)</f>
        <v>0.1138537575164939</v>
      </c>
      <c r="R132" s="47" t="e">
        <f>LN(Prices!R133/Prices!R132)</f>
        <v>#DIV/0!</v>
      </c>
      <c r="S132" s="47" t="e">
        <f>LN(Prices!S133/Prices!S132)</f>
        <v>#DIV/0!</v>
      </c>
    </row>
    <row r="133" spans="1:19">
      <c r="A133" s="48">
        <f>Prices!A134</f>
        <v>41103</v>
      </c>
      <c r="B133" s="47">
        <f>LN(Prices!B134/Prices!B133)</f>
        <v>-1.1175579236912028E-2</v>
      </c>
      <c r="C133" s="47">
        <f>LN(Prices!C134/Prices!C133)</f>
        <v>7.5332285210135148E-3</v>
      </c>
      <c r="D133" s="47">
        <f>LN(Prices!D134/Prices!D133)</f>
        <v>1.4303040279254906E-3</v>
      </c>
      <c r="E133" s="47">
        <f>LN(Prices!E134/Prices!E133)</f>
        <v>-3.1121202182969967E-3</v>
      </c>
      <c r="F133" s="47">
        <f>LN(Prices!F134/Prices!F133)</f>
        <v>-4.4887855919659818E-3</v>
      </c>
      <c r="G133" s="47">
        <f>LN(Prices!G134/Prices!G133)</f>
        <v>4.1982335424208587E-2</v>
      </c>
      <c r="H133" s="47">
        <f>LN(Prices!H134/Prices!H133)</f>
        <v>3.2161462529073492E-3</v>
      </c>
      <c r="I133" s="47">
        <f>LN(Prices!I134/Prices!I133)</f>
        <v>2.995686400998713E-3</v>
      </c>
      <c r="J133" s="47">
        <f>LN(Prices!J134/Prices!J133)</f>
        <v>1.3852937331423799E-2</v>
      </c>
      <c r="K133" s="47">
        <f>LN(Prices!K134/Prices!K133)</f>
        <v>1.3730192811902037E-2</v>
      </c>
      <c r="L133" s="47">
        <f>LN(Prices!L134/Prices!L133)</f>
        <v>2.9674870222647825E-3</v>
      </c>
      <c r="M133" s="47">
        <f>LN(Prices!M134/Prices!M133)</f>
        <v>-3.008652137892981E-3</v>
      </c>
      <c r="N133" s="47">
        <f>LN(Prices!N134/Prices!N133)</f>
        <v>-3.215865909395095E-2</v>
      </c>
      <c r="O133" s="47">
        <f>LN(Prices!O134/Prices!O133)</f>
        <v>-1.4049950444802593E-2</v>
      </c>
      <c r="P133" s="47">
        <f>LN(Prices!P134/Prices!P133)</f>
        <v>5.336757502800148E-3</v>
      </c>
      <c r="Q133" s="47">
        <f>LN(Prices!Q134/Prices!Q133)</f>
        <v>9.8645104286301744E-2</v>
      </c>
      <c r="R133" s="47" t="e">
        <f>LN(Prices!R134/Prices!R133)</f>
        <v>#DIV/0!</v>
      </c>
      <c r="S133" s="47" t="e">
        <f>LN(Prices!S134/Prices!S133)</f>
        <v>#DIV/0!</v>
      </c>
    </row>
    <row r="134" spans="1:19">
      <c r="A134" s="48">
        <f>Prices!A135</f>
        <v>41110</v>
      </c>
      <c r="B134" s="47">
        <f>LN(Prices!B135/Prices!B134)</f>
        <v>-3.7805674780056636E-3</v>
      </c>
      <c r="C134" s="47">
        <f>LN(Prices!C135/Prices!C134)</f>
        <v>3.3352434765732165E-3</v>
      </c>
      <c r="D134" s="47">
        <f>LN(Prices!D135/Prices!D134)</f>
        <v>6.0715136020020469E-3</v>
      </c>
      <c r="E134" s="47">
        <f>LN(Prices!E135/Prices!E134)</f>
        <v>4.7214056528990514E-3</v>
      </c>
      <c r="F134" s="47">
        <f>LN(Prices!F135/Prices!F134)</f>
        <v>3.8250503979317691E-3</v>
      </c>
      <c r="G134" s="47">
        <f>LN(Prices!G135/Prices!G134)</f>
        <v>4.2352073352388601E-2</v>
      </c>
      <c r="H134" s="47">
        <f>LN(Prices!H135/Prices!H134)</f>
        <v>1.2240182341296789E-3</v>
      </c>
      <c r="I134" s="47">
        <f>LN(Prices!I135/Prices!I134)</f>
        <v>2.8714337722980598E-3</v>
      </c>
      <c r="J134" s="47">
        <f>LN(Prices!J135/Prices!J134)</f>
        <v>7.6527606736407896E-3</v>
      </c>
      <c r="K134" s="47">
        <f>LN(Prices!K135/Prices!K134)</f>
        <v>8.1081525284225249E-3</v>
      </c>
      <c r="L134" s="47">
        <f>LN(Prices!L135/Prices!L134)</f>
        <v>9.6049268192378474E-3</v>
      </c>
      <c r="M134" s="47">
        <f>LN(Prices!M135/Prices!M134)</f>
        <v>-5.2870213789069564E-3</v>
      </c>
      <c r="N134" s="47">
        <f>LN(Prices!N135/Prices!N134)</f>
        <v>-1.304844419357274E-3</v>
      </c>
      <c r="O134" s="47">
        <f>LN(Prices!O135/Prices!O134)</f>
        <v>5.6693876889289275E-3</v>
      </c>
      <c r="P134" s="47">
        <f>LN(Prices!P135/Prices!P134)</f>
        <v>-1.2131886380051329E-2</v>
      </c>
      <c r="Q134" s="47">
        <f>LN(Prices!Q135/Prices!Q134)</f>
        <v>3.5050316879554851E-2</v>
      </c>
      <c r="R134" s="47" t="e">
        <f>LN(Prices!R135/Prices!R134)</f>
        <v>#DIV/0!</v>
      </c>
      <c r="S134" s="47" t="e">
        <f>LN(Prices!S135/Prices!S134)</f>
        <v>#DIV/0!</v>
      </c>
    </row>
    <row r="135" spans="1:19">
      <c r="A135" s="48">
        <f>Prices!A136</f>
        <v>41117</v>
      </c>
      <c r="B135" s="47">
        <f>LN(Prices!B136/Prices!B135)</f>
        <v>-1.4007912639918882E-3</v>
      </c>
      <c r="C135" s="47">
        <f>LN(Prices!C136/Prices!C135)</f>
        <v>7.0299717619160011E-3</v>
      </c>
      <c r="D135" s="47">
        <f>LN(Prices!D136/Prices!D135)</f>
        <v>9.5282724866301537E-3</v>
      </c>
      <c r="E135" s="47">
        <f>LN(Prices!E136/Prices!E135)</f>
        <v>1.5048422705963453E-2</v>
      </c>
      <c r="F135" s="47">
        <f>LN(Prices!F136/Prices!F135)</f>
        <v>1.2536246652057964E-2</v>
      </c>
      <c r="G135" s="47">
        <f>LN(Prices!G136/Prices!G135)</f>
        <v>-3.3755306312812611E-3</v>
      </c>
      <c r="H135" s="47">
        <f>LN(Prices!H136/Prices!H135)</f>
        <v>-2.3307190159034567E-3</v>
      </c>
      <c r="I135" s="47">
        <f>LN(Prices!I136/Prices!I135)</f>
        <v>9.7318140067231673E-3</v>
      </c>
      <c r="J135" s="47">
        <f>LN(Prices!J136/Prices!J135)</f>
        <v>5.5954370195220229E-3</v>
      </c>
      <c r="K135" s="47">
        <f>LN(Prices!K136/Prices!K135)</f>
        <v>3.0236878404216834E-3</v>
      </c>
      <c r="L135" s="47">
        <f>LN(Prices!L136/Prices!L135)</f>
        <v>6.1857590870861004E-3</v>
      </c>
      <c r="M135" s="47">
        <f>LN(Prices!M136/Prices!M135)</f>
        <v>-1.0148507752575401E-2</v>
      </c>
      <c r="N135" s="47">
        <f>LN(Prices!N136/Prices!N135)</f>
        <v>-1.1242989054077362E-2</v>
      </c>
      <c r="O135" s="47">
        <f>LN(Prices!O136/Prices!O135)</f>
        <v>2.5023271855463144E-3</v>
      </c>
      <c r="P135" s="47">
        <f>LN(Prices!P136/Prices!P135)</f>
        <v>2.6285160507826762E-2</v>
      </c>
      <c r="Q135" s="47">
        <f>LN(Prices!Q136/Prices!Q135)</f>
        <v>0.22153491026870653</v>
      </c>
      <c r="R135" s="47" t="e">
        <f>LN(Prices!R136/Prices!R135)</f>
        <v>#DIV/0!</v>
      </c>
      <c r="S135" s="47" t="e">
        <f>LN(Prices!S136/Prices!S135)</f>
        <v>#DIV/0!</v>
      </c>
    </row>
    <row r="136" spans="1:19">
      <c r="A136" s="48">
        <f>Prices!A137</f>
        <v>41124</v>
      </c>
      <c r="B136" s="47">
        <f>LN(Prices!B137/Prices!B136)</f>
        <v>7.8438216578911053E-3</v>
      </c>
      <c r="C136" s="47">
        <f>LN(Prices!C137/Prices!C136)</f>
        <v>4.5930440276612137E-3</v>
      </c>
      <c r="D136" s="47">
        <f>LN(Prices!D137/Prices!D136)</f>
        <v>1.3551083917109262E-2</v>
      </c>
      <c r="E136" s="47">
        <f>LN(Prices!E137/Prices!E136)</f>
        <v>7.6743534120048825E-3</v>
      </c>
      <c r="F136" s="47">
        <f>LN(Prices!F137/Prices!F136)</f>
        <v>6.2911274121074442E-3</v>
      </c>
      <c r="G136" s="47">
        <f>LN(Prices!G137/Prices!G136)</f>
        <v>2.2934016629013537E-2</v>
      </c>
      <c r="H136" s="47">
        <f>LN(Prices!H137/Prices!H136)</f>
        <v>8.0787843089366872E-5</v>
      </c>
      <c r="I136" s="47">
        <f>LN(Prices!I137/Prices!I136)</f>
        <v>2.1498769686640468E-2</v>
      </c>
      <c r="J136" s="47">
        <f>LN(Prices!J137/Prices!J136)</f>
        <v>1.8124824384498192E-3</v>
      </c>
      <c r="K136" s="47">
        <f>LN(Prices!K137/Prices!K136)</f>
        <v>1.2335545649722777E-2</v>
      </c>
      <c r="L136" s="47">
        <f>LN(Prices!L137/Prices!L136)</f>
        <v>3.1616633375786312E-3</v>
      </c>
      <c r="M136" s="47">
        <f>LN(Prices!M137/Prices!M136)</f>
        <v>1.2749410357035853E-4</v>
      </c>
      <c r="N136" s="47">
        <f>LN(Prices!N137/Prices!N136)</f>
        <v>1.8236593227856264E-2</v>
      </c>
      <c r="O136" s="47">
        <f>LN(Prices!O137/Prices!O136)</f>
        <v>8.486794390048966E-3</v>
      </c>
      <c r="P136" s="47">
        <f>LN(Prices!P137/Prices!P136)</f>
        <v>-1.0089889815622435E-2</v>
      </c>
      <c r="Q136" s="47">
        <f>LN(Prices!Q137/Prices!Q136)</f>
        <v>6.6721050290647052E-2</v>
      </c>
      <c r="R136" s="47" t="e">
        <f>LN(Prices!R137/Prices!R136)</f>
        <v>#DIV/0!</v>
      </c>
      <c r="S136" s="47" t="e">
        <f>LN(Prices!S137/Prices!S136)</f>
        <v>#DIV/0!</v>
      </c>
    </row>
    <row r="137" spans="1:19">
      <c r="A137" s="48">
        <f>Prices!A138</f>
        <v>41131</v>
      </c>
      <c r="B137" s="47">
        <f>LN(Prices!B138/Prices!B137)</f>
        <v>1.8722433655134509E-2</v>
      </c>
      <c r="C137" s="47">
        <f>LN(Prices!C138/Prices!C137)</f>
        <v>1.3456319521445992E-2</v>
      </c>
      <c r="D137" s="47">
        <f>LN(Prices!D138/Prices!D137)</f>
        <v>-7.694909064543131E-3</v>
      </c>
      <c r="E137" s="47">
        <f>LN(Prices!E138/Prices!E137)</f>
        <v>1.4744101830753363E-2</v>
      </c>
      <c r="F137" s="47">
        <f>LN(Prices!F138/Prices!F137)</f>
        <v>1.6077906423579702E-2</v>
      </c>
      <c r="G137" s="47">
        <f>LN(Prices!G138/Prices!G137)</f>
        <v>3.6147970958483974E-2</v>
      </c>
      <c r="H137" s="47">
        <f>LN(Prices!H138/Prices!H137)</f>
        <v>-6.4553454449094551E-4</v>
      </c>
      <c r="I137" s="47">
        <f>LN(Prices!I138/Prices!I137)</f>
        <v>-1.2708800012648309E-2</v>
      </c>
      <c r="J137" s="47">
        <f>LN(Prices!J138/Prices!J137)</f>
        <v>1.5527911345248166E-3</v>
      </c>
      <c r="K137" s="47">
        <f>LN(Prices!K138/Prices!K137)</f>
        <v>-3.6514563392651303E-3</v>
      </c>
      <c r="L137" s="47">
        <f>LN(Prices!L138/Prices!L137)</f>
        <v>3.4994355354268231E-3</v>
      </c>
      <c r="M137" s="47">
        <f>LN(Prices!M138/Prices!M137)</f>
        <v>2.5493945326091863E-4</v>
      </c>
      <c r="N137" s="47">
        <f>LN(Prices!N138/Prices!N137)</f>
        <v>3.0746848399280735E-3</v>
      </c>
      <c r="O137" s="47">
        <f>LN(Prices!O138/Prices!O137)</f>
        <v>-5.9267929919461625E-3</v>
      </c>
      <c r="P137" s="47">
        <f>LN(Prices!P138/Prices!P137)</f>
        <v>1.024404190237611E-2</v>
      </c>
      <c r="Q137" s="47">
        <f>LN(Prices!Q138/Prices!Q137)</f>
        <v>-0.37328620974392912</v>
      </c>
      <c r="R137" s="47" t="e">
        <f>LN(Prices!R138/Prices!R137)</f>
        <v>#DIV/0!</v>
      </c>
      <c r="S137" s="47" t="e">
        <f>LN(Prices!S138/Prices!S137)</f>
        <v>#DIV/0!</v>
      </c>
    </row>
    <row r="138" spans="1:19">
      <c r="A138" s="48">
        <f>Prices!A139</f>
        <v>41138</v>
      </c>
      <c r="B138" s="47">
        <f>LN(Prices!B139/Prices!B138)</f>
        <v>-1.0858483584040688E-2</v>
      </c>
      <c r="C138" s="47">
        <f>LN(Prices!C139/Prices!C138)</f>
        <v>2.7031405903820849E-3</v>
      </c>
      <c r="D138" s="47">
        <f>LN(Prices!D139/Prices!D138)</f>
        <v>5.0356545057781742E-3</v>
      </c>
      <c r="E138" s="47">
        <f>LN(Prices!E139/Prices!E138)</f>
        <v>9.2424906256663962E-3</v>
      </c>
      <c r="F138" s="47">
        <f>LN(Prices!F139/Prices!F138)</f>
        <v>9.6511217708530727E-3</v>
      </c>
      <c r="G138" s="47">
        <f>LN(Prices!G139/Prices!G138)</f>
        <v>6.7061047226192041E-3</v>
      </c>
      <c r="H138" s="47">
        <f>LN(Prices!H139/Prices!H138)</f>
        <v>-3.2835527657007219E-3</v>
      </c>
      <c r="I138" s="47">
        <f>LN(Prices!I139/Prices!I138)</f>
        <v>2.8640956292353345E-3</v>
      </c>
      <c r="J138" s="47">
        <f>LN(Prices!J139/Prices!J138)</f>
        <v>-1.1931216981507649E-2</v>
      </c>
      <c r="K138" s="47">
        <f>LN(Prices!K139/Prices!K138)</f>
        <v>-9.3552302752467984E-3</v>
      </c>
      <c r="L138" s="47">
        <f>LN(Prices!L139/Prices!L138)</f>
        <v>-4.9958195539442215E-3</v>
      </c>
      <c r="M138" s="47">
        <f>LN(Prices!M139/Prices!M138)</f>
        <v>-3.0635714540383939E-3</v>
      </c>
      <c r="N138" s="47">
        <f>LN(Prices!N139/Prices!N138)</f>
        <v>-8.0302171387941594E-3</v>
      </c>
      <c r="O138" s="47">
        <f>LN(Prices!O139/Prices!O138)</f>
        <v>1.596679247084024E-3</v>
      </c>
      <c r="P138" s="47">
        <f>LN(Prices!P139/Prices!P138)</f>
        <v>-2.3147801265038896E-3</v>
      </c>
      <c r="Q138" s="47">
        <f>LN(Prices!Q139/Prices!Q138)</f>
        <v>0.28235541094605576</v>
      </c>
      <c r="R138" s="47" t="e">
        <f>LN(Prices!R139/Prices!R138)</f>
        <v>#DIV/0!</v>
      </c>
      <c r="S138" s="47" t="e">
        <f>LN(Prices!S139/Prices!S138)</f>
        <v>#DIV/0!</v>
      </c>
    </row>
    <row r="139" spans="1:19">
      <c r="A139" s="48">
        <f>Prices!A140</f>
        <v>41145</v>
      </c>
      <c r="B139" s="47">
        <f>LN(Prices!B140/Prices!B139)</f>
        <v>-2.7636676806012043E-3</v>
      </c>
      <c r="C139" s="47">
        <f>LN(Prices!C140/Prices!C139)</f>
        <v>-3.781148419748785E-3</v>
      </c>
      <c r="D139" s="47">
        <f>LN(Prices!D140/Prices!D139)</f>
        <v>-2.4843227852991748E-3</v>
      </c>
      <c r="E139" s="47">
        <f>LN(Prices!E140/Prices!E139)</f>
        <v>-3.408295775887285E-3</v>
      </c>
      <c r="F139" s="47">
        <f>LN(Prices!F140/Prices!F139)</f>
        <v>-4.3753301571995877E-3</v>
      </c>
      <c r="G139" s="47">
        <f>LN(Prices!G140/Prices!G139)</f>
        <v>-1.0558733933012021E-3</v>
      </c>
      <c r="H139" s="47">
        <f>LN(Prices!H140/Prices!H139)</f>
        <v>3.165619264841229E-3</v>
      </c>
      <c r="I139" s="47">
        <f>LN(Prices!I140/Prices!I139)</f>
        <v>-4.4012141973096847E-3</v>
      </c>
      <c r="J139" s="47">
        <f>LN(Prices!J140/Prices!J139)</f>
        <v>7.7029258908365853E-3</v>
      </c>
      <c r="K139" s="47">
        <f>LN(Prices!K140/Prices!K139)</f>
        <v>1.0352405029639203E-2</v>
      </c>
      <c r="L139" s="47">
        <f>LN(Prices!L140/Prices!L139)</f>
        <v>9.9338565242906747E-3</v>
      </c>
      <c r="M139" s="47">
        <f>LN(Prices!M140/Prices!M139)</f>
        <v>1.5980048356248121E-2</v>
      </c>
      <c r="N139" s="47">
        <f>LN(Prices!N140/Prices!N139)</f>
        <v>5.1175937204995534E-3</v>
      </c>
      <c r="O139" s="47">
        <f>LN(Prices!O140/Prices!O139)</f>
        <v>1.5304173373520721E-3</v>
      </c>
      <c r="P139" s="47">
        <f>LN(Prices!P140/Prices!P139)</f>
        <v>3.1827488894666536E-2</v>
      </c>
      <c r="Q139" s="47">
        <f>LN(Prices!Q140/Prices!Q139)</f>
        <v>-3.940923233566633E-2</v>
      </c>
      <c r="R139" s="47" t="e">
        <f>LN(Prices!R140/Prices!R139)</f>
        <v>#DIV/0!</v>
      </c>
      <c r="S139" s="47" t="e">
        <f>LN(Prices!S140/Prices!S139)</f>
        <v>#DIV/0!</v>
      </c>
    </row>
    <row r="140" spans="1:19">
      <c r="A140" s="48">
        <f>Prices!A141</f>
        <v>41152</v>
      </c>
      <c r="B140" s="47">
        <f>LN(Prices!B141/Prices!B140)</f>
        <v>-1.5214252582922975E-2</v>
      </c>
      <c r="C140" s="47">
        <f>LN(Prices!C141/Prices!C140)</f>
        <v>7.1469770913326E-3</v>
      </c>
      <c r="D140" s="47">
        <f>LN(Prices!D141/Prices!D140)</f>
        <v>-1.9432811119356767E-3</v>
      </c>
      <c r="E140" s="47">
        <f>LN(Prices!E141/Prices!E140)</f>
        <v>-5.1695013858304752E-3</v>
      </c>
      <c r="F140" s="47">
        <f>LN(Prices!F141/Prices!F140)</f>
        <v>-6.398486198297945E-3</v>
      </c>
      <c r="G140" s="47">
        <f>LN(Prices!G141/Prices!G140)</f>
        <v>8.5905156622041647E-3</v>
      </c>
      <c r="H140" s="47">
        <f>LN(Prices!H141/Prices!H140)</f>
        <v>9.5258111985196199E-4</v>
      </c>
      <c r="I140" s="47">
        <f>LN(Prices!I141/Prices!I140)</f>
        <v>4.0489289235292837E-3</v>
      </c>
      <c r="J140" s="47">
        <f>LN(Prices!J141/Prices!J140)</f>
        <v>1.5667652540239697E-3</v>
      </c>
      <c r="K140" s="47">
        <f>LN(Prices!K141/Prices!K140)</f>
        <v>2.9855719639174201E-3</v>
      </c>
      <c r="L140" s="47">
        <f>LN(Prices!L141/Prices!L140)</f>
        <v>1.974984183765887E-3</v>
      </c>
      <c r="M140" s="47">
        <f>LN(Prices!M141/Prices!M140)</f>
        <v>-1.0624941844705015E-2</v>
      </c>
      <c r="N140" s="47">
        <f>LN(Prices!N141/Prices!N140)</f>
        <v>1.3520244579944649E-2</v>
      </c>
      <c r="O140" s="47">
        <f>LN(Prices!O141/Prices!O140)</f>
        <v>7.4274266227266905E-3</v>
      </c>
      <c r="P140" s="47">
        <f>LN(Prices!P141/Prices!P140)</f>
        <v>-1.1154601982743661E-2</v>
      </c>
      <c r="Q140" s="47">
        <f>LN(Prices!Q141/Prices!Q140)</f>
        <v>7.7324083434542973E-2</v>
      </c>
      <c r="R140" s="47" t="e">
        <f>LN(Prices!R141/Prices!R140)</f>
        <v>#DIV/0!</v>
      </c>
      <c r="S140" s="47" t="e">
        <f>LN(Prices!S141/Prices!S140)</f>
        <v>#DIV/0!</v>
      </c>
    </row>
    <row r="141" spans="1:19">
      <c r="A141" s="48">
        <f>Prices!A142</f>
        <v>41159</v>
      </c>
      <c r="B141" s="47">
        <f>LN(Prices!B142/Prices!B141)</f>
        <v>2.8715953362606003E-2</v>
      </c>
      <c r="C141" s="47">
        <f>LN(Prices!C142/Prices!C141)</f>
        <v>1.1711809455737143E-2</v>
      </c>
      <c r="D141" s="47">
        <f>LN(Prices!D142/Prices!D141)</f>
        <v>1.9861028381741377E-2</v>
      </c>
      <c r="E141" s="47">
        <f>LN(Prices!E142/Prices!E141)</f>
        <v>2.5370964379798459E-2</v>
      </c>
      <c r="F141" s="47">
        <f>LN(Prices!F142/Prices!F141)</f>
        <v>2.5273676383850252E-2</v>
      </c>
      <c r="G141" s="47">
        <f>LN(Prices!G142/Prices!G141)</f>
        <v>-2.7969601312203478E-3</v>
      </c>
      <c r="H141" s="47">
        <f>LN(Prices!H142/Prices!H141)</f>
        <v>5.500301990295736E-4</v>
      </c>
      <c r="I141" s="47">
        <f>LN(Prices!I142/Prices!I141)</f>
        <v>2.7567687535255063E-2</v>
      </c>
      <c r="J141" s="47">
        <f>LN(Prices!J142/Prices!J141)</f>
        <v>5.6686146156264897E-3</v>
      </c>
      <c r="K141" s="47">
        <f>LN(Prices!K142/Prices!K141)</f>
        <v>1.2835456782168634E-2</v>
      </c>
      <c r="L141" s="47">
        <f>LN(Prices!L142/Prices!L141)</f>
        <v>1.3878906754182919E-2</v>
      </c>
      <c r="M141" s="47">
        <f>LN(Prices!M142/Prices!M141)</f>
        <v>-3.4392747741378723E-3</v>
      </c>
      <c r="N141" s="47">
        <f>LN(Prices!N142/Prices!N141)</f>
        <v>4.4664295019354481E-3</v>
      </c>
      <c r="O141" s="47">
        <f>LN(Prices!O142/Prices!O141)</f>
        <v>3.4725545518032321E-3</v>
      </c>
      <c r="P141" s="47">
        <f>LN(Prices!P142/Prices!P141)</f>
        <v>4.7083653266312309E-2</v>
      </c>
      <c r="Q141" s="47">
        <f>LN(Prices!Q142/Prices!Q141)</f>
        <v>7.4302404896808144E-2</v>
      </c>
      <c r="R141" s="47" t="e">
        <f>LN(Prices!R142/Prices!R141)</f>
        <v>#DIV/0!</v>
      </c>
      <c r="S141" s="47" t="e">
        <f>LN(Prices!S142/Prices!S141)</f>
        <v>#DIV/0!</v>
      </c>
    </row>
    <row r="142" spans="1:19">
      <c r="A142" s="48">
        <f>Prices!A143</f>
        <v>41166</v>
      </c>
      <c r="B142" s="47">
        <f>LN(Prices!B143/Prices!B142)</f>
        <v>3.052706304233558E-2</v>
      </c>
      <c r="C142" s="47">
        <f>LN(Prices!C143/Prices!C142)</f>
        <v>1.1626767420321043E-2</v>
      </c>
      <c r="D142" s="47">
        <f>LN(Prices!D143/Prices!D142)</f>
        <v>2.4371349865204662E-2</v>
      </c>
      <c r="E142" s="47">
        <f>LN(Prices!E143/Prices!E142)</f>
        <v>2.671898884959617E-2</v>
      </c>
      <c r="F142" s="47">
        <f>LN(Prices!F143/Prices!F142)</f>
        <v>2.7699182433410893E-2</v>
      </c>
      <c r="G142" s="47">
        <f>LN(Prices!G143/Prices!G142)</f>
        <v>2.0874691551177476E-2</v>
      </c>
      <c r="H142" s="47">
        <f>LN(Prices!H143/Prices!H142)</f>
        <v>-4.569004073370915E-3</v>
      </c>
      <c r="I142" s="47">
        <f>LN(Prices!I143/Prices!I142)</f>
        <v>1.9985326500300511E-2</v>
      </c>
      <c r="J142" s="47">
        <f>LN(Prices!J143/Prices!J142)</f>
        <v>7.3799041821306253E-3</v>
      </c>
      <c r="K142" s="47">
        <f>LN(Prices!K143/Prices!K142)</f>
        <v>-9.8151488331183639E-4</v>
      </c>
      <c r="L142" s="47">
        <f>LN(Prices!L143/Prices!L142)</f>
        <v>1.2568647568185322E-2</v>
      </c>
      <c r="M142" s="47">
        <f>LN(Prices!M143/Prices!M142)</f>
        <v>-1.9158317374051881E-3</v>
      </c>
      <c r="N142" s="47">
        <f>LN(Prices!N143/Prices!N142)</f>
        <v>1.8919057115855228E-2</v>
      </c>
      <c r="O142" s="47">
        <f>LN(Prices!O143/Prices!O142)</f>
        <v>8.5977497840419789E-3</v>
      </c>
      <c r="P142" s="47">
        <f>LN(Prices!P143/Prices!P142)</f>
        <v>2.7106901857939902E-2</v>
      </c>
      <c r="Q142" s="47">
        <f>LN(Prices!Q143/Prices!Q142)</f>
        <v>2.6601734871603496E-2</v>
      </c>
      <c r="R142" s="47" t="e">
        <f>LN(Prices!R143/Prices!R142)</f>
        <v>#DIV/0!</v>
      </c>
      <c r="S142" s="47" t="e">
        <f>LN(Prices!S143/Prices!S142)</f>
        <v>#DIV/0!</v>
      </c>
    </row>
    <row r="143" spans="1:19">
      <c r="A143" s="48">
        <f>Prices!A144</f>
        <v>41173</v>
      </c>
      <c r="B143" s="47">
        <f>LN(Prices!B144/Prices!B143)</f>
        <v>-1.3843086885702093E-2</v>
      </c>
      <c r="C143" s="47">
        <f>LN(Prices!C144/Prices!C143)</f>
        <v>-6.4971120929020213E-3</v>
      </c>
      <c r="D143" s="47">
        <f>LN(Prices!D144/Prices!D143)</f>
        <v>-2.0802254410312217E-2</v>
      </c>
      <c r="E143" s="47">
        <f>LN(Prices!E144/Prices!E143)</f>
        <v>-7.1193229067145827E-3</v>
      </c>
      <c r="F143" s="47">
        <f>LN(Prices!F144/Prices!F143)</f>
        <v>-6.6425134484753732E-3</v>
      </c>
      <c r="G143" s="47">
        <f>LN(Prices!G144/Prices!G143)</f>
        <v>-4.5956876732822068E-2</v>
      </c>
      <c r="H143" s="47">
        <f>LN(Prices!H144/Prices!H143)</f>
        <v>2.1671681679993446E-3</v>
      </c>
      <c r="I143" s="47">
        <f>LN(Prices!I144/Prices!I143)</f>
        <v>-2.2939931962328595E-2</v>
      </c>
      <c r="J143" s="47">
        <f>LN(Prices!J144/Prices!J143)</f>
        <v>4.7300842479375384E-3</v>
      </c>
      <c r="K143" s="47">
        <f>LN(Prices!K144/Prices!K143)</f>
        <v>2.6152352270795874E-3</v>
      </c>
      <c r="L143" s="47">
        <f>LN(Prices!L144/Prices!L143)</f>
        <v>-1.4421923820109712E-3</v>
      </c>
      <c r="M143" s="47">
        <f>LN(Prices!M144/Prices!M143)</f>
        <v>1.9158317374051849E-3</v>
      </c>
      <c r="N143" s="47">
        <f>LN(Prices!N144/Prices!N143)</f>
        <v>2.468118495492061E-2</v>
      </c>
      <c r="O143" s="47">
        <f>LN(Prices!O144/Prices!O143)</f>
        <v>1.3160535095427937E-2</v>
      </c>
      <c r="P143" s="47">
        <f>LN(Prices!P144/Prices!P143)</f>
        <v>5.0513794040848341E-3</v>
      </c>
      <c r="Q143" s="47">
        <f>LN(Prices!Q144/Prices!Q143)</f>
        <v>1.7080529117811181E-2</v>
      </c>
      <c r="R143" s="47" t="e">
        <f>LN(Prices!R144/Prices!R143)</f>
        <v>#DIV/0!</v>
      </c>
      <c r="S143" s="47" t="e">
        <f>LN(Prices!S144/Prices!S143)</f>
        <v>#DIV/0!</v>
      </c>
    </row>
    <row r="144" spans="1:19">
      <c r="A144" s="48">
        <f>Prices!A145</f>
        <v>41180</v>
      </c>
      <c r="B144" s="47">
        <f>LN(Prices!B145/Prices!B144)</f>
        <v>6.7690144331551119E-3</v>
      </c>
      <c r="C144" s="47">
        <f>LN(Prices!C145/Prices!C144)</f>
        <v>-9.64366135468488E-3</v>
      </c>
      <c r="D144" s="47">
        <f>LN(Prices!D145/Prices!D144)</f>
        <v>-6.6128744751845128E-3</v>
      </c>
      <c r="E144" s="47">
        <f>LN(Prices!E145/Prices!E144)</f>
        <v>-2.0041809890806724E-2</v>
      </c>
      <c r="F144" s="47">
        <f>LN(Prices!F145/Prices!F144)</f>
        <v>-1.8322185465338765E-2</v>
      </c>
      <c r="G144" s="47">
        <f>LN(Prices!G145/Prices!G144)</f>
        <v>8.6681209375062442E-3</v>
      </c>
      <c r="H144" s="47">
        <f>LN(Prices!H145/Prices!H144)</f>
        <v>2.727531536665087E-3</v>
      </c>
      <c r="I144" s="47">
        <f>LN(Prices!I145/Prices!I144)</f>
        <v>-9.6916288007332235E-3</v>
      </c>
      <c r="J144" s="47">
        <f>LN(Prices!J145/Prices!J144)</f>
        <v>-2.4390635697059569E-4</v>
      </c>
      <c r="K144" s="47">
        <f>LN(Prices!K145/Prices!K144)</f>
        <v>1.956947786960947E-3</v>
      </c>
      <c r="L144" s="47">
        <f>LN(Prices!L145/Prices!L144)</f>
        <v>-6.4350286409078162E-3</v>
      </c>
      <c r="M144" s="47">
        <f>LN(Prices!M145/Prices!M144)</f>
        <v>-2.811144197287545E-3</v>
      </c>
      <c r="N144" s="47">
        <f>LN(Prices!N145/Prices!N144)</f>
        <v>-1.1185284775587043E-2</v>
      </c>
      <c r="O144" s="47">
        <f>LN(Prices!O145/Prices!O144)</f>
        <v>9.8625416365216516E-4</v>
      </c>
      <c r="P144" s="47">
        <f>LN(Prices!P145/Prices!P144)</f>
        <v>-4.7703889671503784E-3</v>
      </c>
      <c r="Q144" s="47">
        <f>LN(Prices!Q145/Prices!Q144)</f>
        <v>-4.9596941139372061E-2</v>
      </c>
      <c r="R144" s="47" t="e">
        <f>LN(Prices!R145/Prices!R144)</f>
        <v>#DIV/0!</v>
      </c>
      <c r="S144" s="47" t="e">
        <f>LN(Prices!S145/Prices!S144)</f>
        <v>#DIV/0!</v>
      </c>
    </row>
    <row r="145" spans="1:19">
      <c r="A145" s="48">
        <f>Prices!A146</f>
        <v>41187</v>
      </c>
      <c r="B145" s="47">
        <f>LN(Prices!B146/Prices!B145)</f>
        <v>6.0219945017432339E-3</v>
      </c>
      <c r="C145" s="47">
        <f>LN(Prices!C146/Prices!C145)</f>
        <v>7.354470333704251E-3</v>
      </c>
      <c r="D145" s="47">
        <f>LN(Prices!D146/Prices!D145)</f>
        <v>7.8590545017512073E-3</v>
      </c>
      <c r="E145" s="47">
        <f>LN(Prices!E146/Prices!E145)</f>
        <v>1.7482579555223976E-2</v>
      </c>
      <c r="F145" s="47">
        <f>LN(Prices!F146/Prices!F145)</f>
        <v>1.4869010871735092E-2</v>
      </c>
      <c r="G145" s="47">
        <f>LN(Prices!G146/Prices!G145)</f>
        <v>-3.2975387484895412E-3</v>
      </c>
      <c r="H145" s="47">
        <f>LN(Prices!H146/Prices!H145)</f>
        <v>-1.4526800887235199E-3</v>
      </c>
      <c r="I145" s="47">
        <f>LN(Prices!I146/Prices!I145)</f>
        <v>9.5549730501985671E-3</v>
      </c>
      <c r="J145" s="47">
        <f>LN(Prices!J146/Prices!J145)</f>
        <v>-8.7422128395616132E-4</v>
      </c>
      <c r="K145" s="47">
        <f>LN(Prices!K146/Prices!K145)</f>
        <v>9.4049663570776858E-3</v>
      </c>
      <c r="L145" s="47">
        <f>LN(Prices!L146/Prices!L145)</f>
        <v>1.0116505387942332E-2</v>
      </c>
      <c r="M145" s="47">
        <f>LN(Prices!M146/Prices!M145)</f>
        <v>-3.3324819356285724E-3</v>
      </c>
      <c r="N145" s="47">
        <f>LN(Prices!N146/Prices!N145)</f>
        <v>-9.4435255564490131E-3</v>
      </c>
      <c r="O145" s="47">
        <f>LN(Prices!O146/Prices!O145)</f>
        <v>-4.3839408299841398E-3</v>
      </c>
      <c r="P145" s="47">
        <f>LN(Prices!P146/Prices!P145)</f>
        <v>4.4907359587783684E-3</v>
      </c>
      <c r="Q145" s="47">
        <f>LN(Prices!Q146/Prices!Q145)</f>
        <v>-5.0977170716687177E-3</v>
      </c>
      <c r="R145" s="47" t="e">
        <f>LN(Prices!R146/Prices!R145)</f>
        <v>#DIV/0!</v>
      </c>
      <c r="S145" s="47" t="e">
        <f>LN(Prices!S146/Prices!S145)</f>
        <v>#DIV/0!</v>
      </c>
    </row>
    <row r="146" spans="1:19">
      <c r="A146" s="48">
        <f>Prices!A147</f>
        <v>41194</v>
      </c>
      <c r="B146" s="47">
        <f>LN(Prices!B147/Prices!B146)</f>
        <v>-5.5514431637533231E-3</v>
      </c>
      <c r="C146" s="47">
        <f>LN(Prices!C147/Prices!C146)</f>
        <v>-3.7818537916071756E-3</v>
      </c>
      <c r="D146" s="47">
        <f>LN(Prices!D147/Prices!D146)</f>
        <v>-8.9953842792382718E-3</v>
      </c>
      <c r="E146" s="47">
        <f>LN(Prices!E147/Prices!E146)</f>
        <v>-2.16697552073516E-2</v>
      </c>
      <c r="F146" s="47">
        <f>LN(Prices!F147/Prices!F146)</f>
        <v>-2.0423928727319695E-2</v>
      </c>
      <c r="G146" s="47">
        <f>LN(Prices!G147/Prices!G146)</f>
        <v>2.2944882341905164E-2</v>
      </c>
      <c r="H146" s="47">
        <f>LN(Prices!H147/Prices!H146)</f>
        <v>2.1217798992419689E-3</v>
      </c>
      <c r="I146" s="47">
        <f>LN(Prices!I147/Prices!I146)</f>
        <v>-5.9110325220486431E-3</v>
      </c>
      <c r="J146" s="47">
        <f>LN(Prices!J147/Prices!J146)</f>
        <v>9.9196791153529015E-3</v>
      </c>
      <c r="K146" s="47">
        <f>LN(Prices!K147/Prices!K146)</f>
        <v>9.9567226920681002E-3</v>
      </c>
      <c r="L146" s="47">
        <f>LN(Prices!L147/Prices!L146)</f>
        <v>2.074855105542246E-3</v>
      </c>
      <c r="M146" s="47">
        <f>LN(Prices!M147/Prices!M146)</f>
        <v>9.8371920718062621E-3</v>
      </c>
      <c r="N146" s="47">
        <f>LN(Prices!N147/Prices!N146)</f>
        <v>1.3211456501299542E-2</v>
      </c>
      <c r="O146" s="47">
        <f>LN(Prices!O147/Prices!O146)</f>
        <v>-1.6721894089425677E-3</v>
      </c>
      <c r="P146" s="47">
        <f>LN(Prices!P147/Prices!P146)</f>
        <v>-9.7131800621879077E-3</v>
      </c>
      <c r="Q146" s="47">
        <f>LN(Prices!Q147/Prices!Q146)</f>
        <v>-9.4138478693772849E-3</v>
      </c>
      <c r="R146" s="47" t="e">
        <f>LN(Prices!R147/Prices!R146)</f>
        <v>#DIV/0!</v>
      </c>
      <c r="S146" s="47" t="e">
        <f>LN(Prices!S147/Prices!S146)</f>
        <v>#DIV/0!</v>
      </c>
    </row>
    <row r="147" spans="1:19">
      <c r="A147" s="48">
        <f>Prices!A148</f>
        <v>41201</v>
      </c>
      <c r="B147" s="47">
        <f>LN(Prices!B148/Prices!B147)</f>
        <v>5.5904287585809053E-3</v>
      </c>
      <c r="C147" s="47">
        <f>LN(Prices!C148/Prices!C147)</f>
        <v>-1.2891101408021568E-2</v>
      </c>
      <c r="D147" s="47">
        <f>LN(Prices!D148/Prices!D147)</f>
        <v>1.596899566195556E-2</v>
      </c>
      <c r="E147" s="47">
        <f>LN(Prices!E148/Prices!E147)</f>
        <v>1.237317463288526E-2</v>
      </c>
      <c r="F147" s="47">
        <f>LN(Prices!F148/Prices!F147)</f>
        <v>1.3481599086061776E-2</v>
      </c>
      <c r="G147" s="47">
        <f>LN(Prices!G148/Prices!G147)</f>
        <v>-3.9870025289256004E-2</v>
      </c>
      <c r="H147" s="47">
        <f>LN(Prices!H148/Prices!H147)</f>
        <v>-2.6086954794140617E-3</v>
      </c>
      <c r="I147" s="47">
        <f>LN(Prices!I148/Prices!I147)</f>
        <v>1.5939213155819577E-2</v>
      </c>
      <c r="J147" s="47">
        <f>LN(Prices!J148/Prices!J147)</f>
        <v>7.5605276573629664E-4</v>
      </c>
      <c r="K147" s="47">
        <f>LN(Prices!K148/Prices!K147)</f>
        <v>9.5831344181159721E-4</v>
      </c>
      <c r="L147" s="47">
        <f>LN(Prices!L148/Prices!L147)</f>
        <v>-4.9548570962007739E-3</v>
      </c>
      <c r="M147" s="47">
        <f>LN(Prices!M148/Prices!M147)</f>
        <v>-3.4383988030325975E-3</v>
      </c>
      <c r="N147" s="47">
        <f>LN(Prices!N148/Prices!N147)</f>
        <v>-5.6958282067210621E-3</v>
      </c>
      <c r="O147" s="47">
        <f>LN(Prices!O148/Prices!O147)</f>
        <v>-3.9126839345856989E-3</v>
      </c>
      <c r="P147" s="47">
        <f>LN(Prices!P148/Prices!P147)</f>
        <v>-1.6975628381426713E-2</v>
      </c>
      <c r="Q147" s="47">
        <f>LN(Prices!Q148/Prices!Q147)</f>
        <v>-8.3344225062712718E-2</v>
      </c>
      <c r="R147" s="47" t="e">
        <f>LN(Prices!R148/Prices!R147)</f>
        <v>#DIV/0!</v>
      </c>
      <c r="S147" s="47" t="e">
        <f>LN(Prices!S148/Prices!S147)</f>
        <v>#DIV/0!</v>
      </c>
    </row>
    <row r="148" spans="1:19">
      <c r="A148" s="48">
        <f>Prices!A149</f>
        <v>41208</v>
      </c>
      <c r="B148" s="47">
        <f>LN(Prices!B149/Prices!B148)</f>
        <v>-1.8890019016483035E-2</v>
      </c>
      <c r="C148" s="47">
        <f>LN(Prices!C149/Prices!C148)</f>
        <v>-6.8174026784431014E-3</v>
      </c>
      <c r="D148" s="47">
        <f>LN(Prices!D149/Prices!D148)</f>
        <v>-1.1550550451203094E-2</v>
      </c>
      <c r="E148" s="47">
        <f>LN(Prices!E149/Prices!E148)</f>
        <v>-1.6816347410176569E-2</v>
      </c>
      <c r="F148" s="47">
        <f>LN(Prices!F149/Prices!F148)</f>
        <v>-1.6546073255766874E-2</v>
      </c>
      <c r="G148" s="47">
        <f>LN(Prices!G149/Prices!G148)</f>
        <v>-5.3712177928599246E-3</v>
      </c>
      <c r="H148" s="47">
        <f>LN(Prices!H149/Prices!H148)</f>
        <v>6.9438004018205089E-5</v>
      </c>
      <c r="I148" s="47">
        <f>LN(Prices!I149/Prices!I148)</f>
        <v>-1.219798314317248E-2</v>
      </c>
      <c r="J148" s="47">
        <f>LN(Prices!J149/Prices!J148)</f>
        <v>2.8074374006735578E-4</v>
      </c>
      <c r="K148" s="47">
        <f>LN(Prices!K149/Prices!K148)</f>
        <v>-8.0141477176463097E-3</v>
      </c>
      <c r="L148" s="47">
        <f>LN(Prices!L149/Prices!L148)</f>
        <v>-2.0851719801539183E-3</v>
      </c>
      <c r="M148" s="47">
        <f>LN(Prices!M149/Prices!M148)</f>
        <v>1.1541760440171548E-2</v>
      </c>
      <c r="N148" s="47">
        <f>LN(Prices!N149/Prices!N148)</f>
        <v>4.390194597031616E-3</v>
      </c>
      <c r="O148" s="47">
        <f>LN(Prices!O149/Prices!O148)</f>
        <v>-4.0530063275948372E-3</v>
      </c>
      <c r="P148" s="47">
        <f>LN(Prices!P149/Prices!P148)</f>
        <v>-1.2155621803123949E-2</v>
      </c>
      <c r="Q148" s="47">
        <f>LN(Prices!Q149/Prices!Q148)</f>
        <v>9.3023926623136306E-3</v>
      </c>
      <c r="R148" s="47" t="e">
        <f>LN(Prices!R149/Prices!R148)</f>
        <v>#DIV/0!</v>
      </c>
      <c r="S148" s="47" t="e">
        <f>LN(Prices!S149/Prices!S148)</f>
        <v>#DIV/0!</v>
      </c>
    </row>
    <row r="149" spans="1:19">
      <c r="A149" s="48">
        <f>Prices!A150</f>
        <v>41215</v>
      </c>
      <c r="B149" s="47">
        <f>LN(Prices!B150/Prices!B149)</f>
        <v>1.0669507680352833E-2</v>
      </c>
      <c r="C149" s="47">
        <f>LN(Prices!C150/Prices!C149)</f>
        <v>3.1662563104867893E-4</v>
      </c>
      <c r="D149" s="47">
        <f>LN(Prices!D150/Prices!D149)</f>
        <v>1.2551227463216267E-2</v>
      </c>
      <c r="E149" s="47">
        <f>LN(Prices!E150/Prices!E149)</f>
        <v>4.2517331892972061E-3</v>
      </c>
      <c r="F149" s="47">
        <f>LN(Prices!F150/Prices!F149)</f>
        <v>5.2588324170000835E-3</v>
      </c>
      <c r="G149" s="47">
        <f>LN(Prices!G150/Prices!G149)</f>
        <v>-3.596540582740558E-2</v>
      </c>
      <c r="H149" s="47">
        <f>LN(Prices!H150/Prices!H149)</f>
        <v>1.1888949615792267E-4</v>
      </c>
      <c r="I149" s="47">
        <f>LN(Prices!I150/Prices!I149)</f>
        <v>6.9616437582902145E-3</v>
      </c>
      <c r="J149" s="47">
        <f>LN(Prices!J150/Prices!J149)</f>
        <v>-1.6294729710489755E-3</v>
      </c>
      <c r="K149" s="47">
        <f>LN(Prices!K150/Prices!K149)</f>
        <v>-3.219056844150634E-4</v>
      </c>
      <c r="L149" s="47">
        <f>LN(Prices!L150/Prices!L149)</f>
        <v>-5.3127388906461194E-3</v>
      </c>
      <c r="M149" s="47">
        <f>LN(Prices!M150/Prices!M149)</f>
        <v>4.1527776285512309E-3</v>
      </c>
      <c r="N149" s="47">
        <f>LN(Prices!N150/Prices!N149)</f>
        <v>-5.0851484877864955E-3</v>
      </c>
      <c r="O149" s="47">
        <f>LN(Prices!O150/Prices!O149)</f>
        <v>6.8493418455747683E-3</v>
      </c>
      <c r="P149" s="47">
        <f>LN(Prices!P150/Prices!P149)</f>
        <v>-1.8227776327858537E-2</v>
      </c>
      <c r="Q149" s="47">
        <f>LN(Prices!Q150/Prices!Q149)</f>
        <v>6.4605670029438964E-3</v>
      </c>
      <c r="R149" s="47" t="e">
        <f>LN(Prices!R150/Prices!R149)</f>
        <v>#DIV/0!</v>
      </c>
      <c r="S149" s="47" t="e">
        <f>LN(Prices!S150/Prices!S149)</f>
        <v>#DIV/0!</v>
      </c>
    </row>
    <row r="150" spans="1:19">
      <c r="A150" s="48">
        <f>Prices!A151</f>
        <v>41222</v>
      </c>
      <c r="B150" s="47">
        <f>LN(Prices!B151/Prices!B150)</f>
        <v>-9.7164837429145716E-3</v>
      </c>
      <c r="C150" s="47">
        <f>LN(Prices!C151/Prices!C150)</f>
        <v>-7.1883580015133126E-3</v>
      </c>
      <c r="D150" s="47">
        <f>LN(Prices!D151/Prices!D150)</f>
        <v>-1.984616533872794E-2</v>
      </c>
      <c r="E150" s="47">
        <f>LN(Prices!E151/Prices!E150)</f>
        <v>-2.3047046303715839E-2</v>
      </c>
      <c r="F150" s="47">
        <f>LN(Prices!F151/Prices!F150)</f>
        <v>-2.2163326068019251E-2</v>
      </c>
      <c r="G150" s="47">
        <f>LN(Prices!G151/Prices!G150)</f>
        <v>3.4595229773810958E-2</v>
      </c>
      <c r="H150" s="47">
        <f>LN(Prices!H151/Prices!H150)</f>
        <v>3.1184118724310096E-3</v>
      </c>
      <c r="I150" s="47">
        <f>LN(Prices!I151/Prices!I150)</f>
        <v>-1.3928500200885791E-2</v>
      </c>
      <c r="J150" s="47">
        <f>LN(Prices!J151/Prices!J150)</f>
        <v>2.8956503151615028E-3</v>
      </c>
      <c r="K150" s="47">
        <f>LN(Prices!K151/Prices!K150)</f>
        <v>7.0580979565694419E-3</v>
      </c>
      <c r="L150" s="47">
        <f>LN(Prices!L151/Prices!L150)</f>
        <v>-1.9389245046741639E-3</v>
      </c>
      <c r="M150" s="47">
        <f>LN(Prices!M151/Prices!M150)</f>
        <v>8.0050458741320486E-3</v>
      </c>
      <c r="N150" s="47">
        <f>LN(Prices!N151/Prices!N150)</f>
        <v>-1.0482683249021893E-2</v>
      </c>
      <c r="O150" s="47">
        <f>LN(Prices!O151/Prices!O150)</f>
        <v>-5.9125736271879665E-3</v>
      </c>
      <c r="P150" s="47">
        <f>LN(Prices!P151/Prices!P150)</f>
        <v>3.1107024564584994E-2</v>
      </c>
      <c r="Q150" s="47">
        <f>LN(Prices!Q151/Prices!Q150)</f>
        <v>6.9299478878591503E-2</v>
      </c>
      <c r="R150" s="47" t="e">
        <f>LN(Prices!R151/Prices!R150)</f>
        <v>#DIV/0!</v>
      </c>
      <c r="S150" s="47" t="e">
        <f>LN(Prices!S151/Prices!S150)</f>
        <v>#DIV/0!</v>
      </c>
    </row>
    <row r="151" spans="1:19">
      <c r="A151" s="48">
        <f>Prices!A152</f>
        <v>41229</v>
      </c>
      <c r="B151" s="47">
        <f>LN(Prices!B152/Prices!B151)</f>
        <v>-1.6205216085462232E-2</v>
      </c>
      <c r="C151" s="47">
        <f>LN(Prices!C152/Prices!C151)</f>
        <v>-2.9411812584027837E-3</v>
      </c>
      <c r="D151" s="47">
        <f>LN(Prices!D152/Prices!D151)</f>
        <v>-1.3108406007782625E-2</v>
      </c>
      <c r="E151" s="47">
        <f>LN(Prices!E152/Prices!E151)</f>
        <v>-1.7957807241835821E-2</v>
      </c>
      <c r="F151" s="47">
        <f>LN(Prices!F152/Prices!F151)</f>
        <v>-1.7439486066073488E-2</v>
      </c>
      <c r="G151" s="47">
        <f>LN(Prices!G152/Prices!G151)</f>
        <v>-4.1218285972520093E-3</v>
      </c>
      <c r="H151" s="47">
        <f>LN(Prices!H152/Prices!H151)</f>
        <v>1.696951889798178E-4</v>
      </c>
      <c r="I151" s="47">
        <f>LN(Prices!I152/Prices!I151)</f>
        <v>-1.5264784451670885E-2</v>
      </c>
      <c r="J151" s="47">
        <f>LN(Prices!J152/Prices!J151)</f>
        <v>-3.6483496747520257E-4</v>
      </c>
      <c r="K151" s="47">
        <f>LN(Prices!K152/Prices!K151)</f>
        <v>-9.9599216919989235E-3</v>
      </c>
      <c r="L151" s="47">
        <f>LN(Prices!L152/Prices!L151)</f>
        <v>1.6172070868934439E-4</v>
      </c>
      <c r="M151" s="47">
        <f>LN(Prices!M152/Prices!M151)</f>
        <v>-1.0142201757032645E-2</v>
      </c>
      <c r="N151" s="47">
        <f>LN(Prices!N152/Prices!N151)</f>
        <v>-7.9150916729339594E-3</v>
      </c>
      <c r="O151" s="47">
        <f>LN(Prices!O152/Prices!O151)</f>
        <v>-7.8333472774472102E-3</v>
      </c>
      <c r="P151" s="47">
        <f>LN(Prices!P152/Prices!P151)</f>
        <v>-1.4339981831153426E-2</v>
      </c>
      <c r="Q151" s="47">
        <f>LN(Prices!Q152/Prices!Q151)</f>
        <v>6.8821182929572053E-2</v>
      </c>
      <c r="R151" s="47" t="e">
        <f>LN(Prices!R152/Prices!R151)</f>
        <v>#DIV/0!</v>
      </c>
      <c r="S151" s="47" t="e">
        <f>LN(Prices!S152/Prices!S151)</f>
        <v>#DIV/0!</v>
      </c>
    </row>
    <row r="152" spans="1:19">
      <c r="A152" s="48">
        <f>Prices!A153</f>
        <v>41236</v>
      </c>
      <c r="B152" s="47">
        <f>LN(Prices!B153/Prices!B152)</f>
        <v>1.3223995552898818E-2</v>
      </c>
      <c r="C152" s="47">
        <f>LN(Prices!C153/Prices!C152)</f>
        <v>1.343778810126303E-2</v>
      </c>
      <c r="D152" s="47">
        <f>LN(Prices!D153/Prices!D152)</f>
        <v>2.4268370249666878E-2</v>
      </c>
      <c r="E152" s="47">
        <f>LN(Prices!E153/Prices!E152)</f>
        <v>4.0300040100404347E-2</v>
      </c>
      <c r="F152" s="47">
        <f>LN(Prices!F153/Prices!F152)</f>
        <v>3.8819665410692435E-2</v>
      </c>
      <c r="G152" s="47">
        <f>LN(Prices!G153/Prices!G152)</f>
        <v>2.2058716770893536E-2</v>
      </c>
      <c r="H152" s="47">
        <f>LN(Prices!H153/Prices!H152)</f>
        <v>-2.2377382188714413E-3</v>
      </c>
      <c r="I152" s="47">
        <f>LN(Prices!I153/Prices!I152)</f>
        <v>2.5933977809158876E-2</v>
      </c>
      <c r="J152" s="47">
        <f>LN(Prices!J153/Prices!J152)</f>
        <v>5.7677390773697471E-4</v>
      </c>
      <c r="K152" s="47">
        <f>LN(Prices!K153/Prices!K152)</f>
        <v>5.4741724207409302E-3</v>
      </c>
      <c r="L152" s="47">
        <f>LN(Prices!L153/Prices!L152)</f>
        <v>1.2534311619093063E-2</v>
      </c>
      <c r="M152" s="47">
        <f>LN(Prices!M153/Prices!M152)</f>
        <v>2.2400140173127994E-2</v>
      </c>
      <c r="N152" s="47">
        <f>LN(Prices!N153/Prices!N152)</f>
        <v>2.0435439006646558E-3</v>
      </c>
      <c r="O152" s="47">
        <f>LN(Prices!O153/Prices!O152)</f>
        <v>-8.8116823425633611E-4</v>
      </c>
      <c r="P152" s="47">
        <f>LN(Prices!P153/Prices!P152)</f>
        <v>6.1080593077942856E-3</v>
      </c>
      <c r="Q152" s="47">
        <f>LN(Prices!Q153/Prices!Q152)</f>
        <v>1.6012813669738276E-3</v>
      </c>
      <c r="R152" s="47" t="e">
        <f>LN(Prices!R153/Prices!R152)</f>
        <v>#DIV/0!</v>
      </c>
      <c r="S152" s="47" t="e">
        <f>LN(Prices!S153/Prices!S152)</f>
        <v>#DIV/0!</v>
      </c>
    </row>
    <row r="153" spans="1:19">
      <c r="A153" s="48">
        <f>Prices!A154</f>
        <v>41243</v>
      </c>
      <c r="B153" s="47">
        <f>LN(Prices!B154/Prices!B153)</f>
        <v>-1.8328889061644609E-3</v>
      </c>
      <c r="C153" s="47">
        <f>LN(Prices!C154/Prices!C153)</f>
        <v>1.7502007902793775E-3</v>
      </c>
      <c r="D153" s="47">
        <f>LN(Prices!D154/Prices!D153)</f>
        <v>4.5002444495433414E-3</v>
      </c>
      <c r="E153" s="47">
        <f>LN(Prices!E154/Prices!E153)</f>
        <v>8.1211281574273628E-3</v>
      </c>
      <c r="F153" s="47">
        <f>LN(Prices!F154/Prices!F153)</f>
        <v>7.5707678679527097E-3</v>
      </c>
      <c r="G153" s="47">
        <f>LN(Prices!G154/Prices!G153)</f>
        <v>-1.3476485575845206E-3</v>
      </c>
      <c r="H153" s="47">
        <f>LN(Prices!H154/Prices!H153)</f>
        <v>3.1719679500329919E-3</v>
      </c>
      <c r="I153" s="47">
        <f>LN(Prices!I154/Prices!I153)</f>
        <v>5.0864337825154886E-3</v>
      </c>
      <c r="J153" s="47">
        <f>LN(Prices!J154/Prices!J153)</f>
        <v>4.1446173484318855E-3</v>
      </c>
      <c r="K153" s="47">
        <f>LN(Prices!K154/Prices!K153)</f>
        <v>8.9514664216228355E-3</v>
      </c>
      <c r="L153" s="47">
        <f>LN(Prices!L154/Prices!L153)</f>
        <v>8.428132898240407E-3</v>
      </c>
      <c r="M153" s="47">
        <f>LN(Prices!M154/Prices!M153)</f>
        <v>1.3810179767917896E-2</v>
      </c>
      <c r="N153" s="47">
        <f>LN(Prices!N154/Prices!N153)</f>
        <v>1.8283467256508784E-2</v>
      </c>
      <c r="O153" s="47">
        <f>LN(Prices!O154/Prices!O153)</f>
        <v>9.338540492952031E-3</v>
      </c>
      <c r="P153" s="47">
        <f>LN(Prices!P154/Prices!P153)</f>
        <v>1.1570191851783622E-3</v>
      </c>
      <c r="Q153" s="47">
        <f>LN(Prices!Q154/Prices!Q153)</f>
        <v>6.8779515394825838E-2</v>
      </c>
      <c r="R153" s="47" t="e">
        <f>LN(Prices!R154/Prices!R153)</f>
        <v>#DIV/0!</v>
      </c>
      <c r="S153" s="47" t="e">
        <f>LN(Prices!S154/Prices!S153)</f>
        <v>#DIV/0!</v>
      </c>
    </row>
    <row r="154" spans="1:19">
      <c r="A154" s="48">
        <f>Prices!A155</f>
        <v>41250</v>
      </c>
      <c r="B154" s="47">
        <f>LN(Prices!B155/Prices!B154)</f>
        <v>2.2829071148094359E-2</v>
      </c>
      <c r="C154" s="47">
        <f>LN(Prices!C155/Prices!C154)</f>
        <v>8.902275711923327E-3</v>
      </c>
      <c r="D154" s="47">
        <f>LN(Prices!D155/Prices!D154)</f>
        <v>1.1630087034785533E-2</v>
      </c>
      <c r="E154" s="47">
        <f>LN(Prices!E155/Prices!E154)</f>
        <v>3.982965781062657E-3</v>
      </c>
      <c r="F154" s="47">
        <f>LN(Prices!F155/Prices!F154)</f>
        <v>4.8865716783020891E-3</v>
      </c>
      <c r="G154" s="47">
        <f>LN(Prices!G155/Prices!G154)</f>
        <v>-3.8584396720779464E-2</v>
      </c>
      <c r="H154" s="47">
        <f>LN(Prices!H155/Prices!H154)</f>
        <v>6.4852042579673736E-4</v>
      </c>
      <c r="I154" s="47">
        <f>LN(Prices!I155/Prices!I154)</f>
        <v>1.5956409381027954E-2</v>
      </c>
      <c r="J154" s="47">
        <f>LN(Prices!J155/Prices!J154)</f>
        <v>2.6908992830453255E-3</v>
      </c>
      <c r="K154" s="47">
        <f>LN(Prices!K155/Prices!K154)</f>
        <v>-6.3673991326754003E-4</v>
      </c>
      <c r="L154" s="47">
        <f>LN(Prices!L155/Prices!L154)</f>
        <v>-3.0132446873522788E-3</v>
      </c>
      <c r="M154" s="47">
        <f>LN(Prices!M155/Prices!M154)</f>
        <v>-4.8561370384942164E-4</v>
      </c>
      <c r="N154" s="47">
        <f>LN(Prices!N155/Prices!N154)</f>
        <v>9.2471301958049377E-4</v>
      </c>
      <c r="O154" s="47">
        <f>LN(Prices!O155/Prices!O154)</f>
        <v>-1.2484396128382227E-3</v>
      </c>
      <c r="P154" s="47">
        <f>LN(Prices!P155/Prices!P154)</f>
        <v>-1.4290033597851835E-2</v>
      </c>
      <c r="Q154" s="47">
        <f>LN(Prices!Q155/Prices!Q154)</f>
        <v>-6.7441244753730974E-3</v>
      </c>
      <c r="R154" s="47" t="e">
        <f>LN(Prices!R155/Prices!R154)</f>
        <v>#DIV/0!</v>
      </c>
      <c r="S154" s="47" t="e">
        <f>LN(Prices!S155/Prices!S154)</f>
        <v>#DIV/0!</v>
      </c>
    </row>
    <row r="155" spans="1:19">
      <c r="A155" s="48">
        <f>Prices!A156</f>
        <v>41257</v>
      </c>
      <c r="B155" s="47">
        <f>LN(Prices!B156/Prices!B155)</f>
        <v>1.6393175925142219E-2</v>
      </c>
      <c r="C155" s="47">
        <f>LN(Prices!C156/Prices!C155)</f>
        <v>4.4006268455619906E-3</v>
      </c>
      <c r="D155" s="47">
        <f>LN(Prices!D156/Prices!D155)</f>
        <v>1.9835488680738575E-3</v>
      </c>
      <c r="E155" s="47">
        <f>LN(Prices!E156/Prices!E155)</f>
        <v>3.590016817575471E-3</v>
      </c>
      <c r="F155" s="47">
        <f>LN(Prices!F156/Prices!F155)</f>
        <v>5.8633094992848744E-3</v>
      </c>
      <c r="G155" s="47">
        <f>LN(Prices!G156/Prices!G155)</f>
        <v>1.9707350112794383E-2</v>
      </c>
      <c r="H155" s="47">
        <f>LN(Prices!H156/Prices!H155)</f>
        <v>-2.2930074298521562E-3</v>
      </c>
      <c r="I155" s="47">
        <f>LN(Prices!I156/Prices!I155)</f>
        <v>1.0079629285408852E-2</v>
      </c>
      <c r="J155" s="47">
        <f>LN(Prices!J156/Prices!J155)</f>
        <v>-2.9759297544897779E-3</v>
      </c>
      <c r="K155" s="47">
        <f>LN(Prices!K156/Prices!K155)</f>
        <v>-6.0693366315195639E-3</v>
      </c>
      <c r="L155" s="47">
        <f>LN(Prices!L156/Prices!L155)</f>
        <v>7.5949732174447676E-3</v>
      </c>
      <c r="M155" s="47">
        <f>LN(Prices!M156/Prices!M155)</f>
        <v>0</v>
      </c>
      <c r="N155" s="47">
        <f>LN(Prices!N156/Prices!N155)</f>
        <v>-6.4134980104899059E-3</v>
      </c>
      <c r="O155" s="47">
        <f>LN(Prices!O156/Prices!O155)</f>
        <v>1.2484396128382761E-3</v>
      </c>
      <c r="P155" s="47">
        <f>LN(Prices!P156/Prices!P155)</f>
        <v>-3.0897399478065335E-3</v>
      </c>
      <c r="Q155" s="47">
        <f>LN(Prices!Q156/Prices!Q155)</f>
        <v>7.5159717931212202E-4</v>
      </c>
      <c r="R155" s="47" t="e">
        <f>LN(Prices!R156/Prices!R155)</f>
        <v>#DIV/0!</v>
      </c>
      <c r="S155" s="47" t="e">
        <f>LN(Prices!S156/Prices!S155)</f>
        <v>#DIV/0!</v>
      </c>
    </row>
    <row r="156" spans="1:19">
      <c r="A156" s="48">
        <f>Prices!A157</f>
        <v>41264</v>
      </c>
      <c r="B156" s="47">
        <f>LN(Prices!B157/Prices!B156)</f>
        <v>3.0673670728599989E-4</v>
      </c>
      <c r="C156" s="47">
        <f>LN(Prices!C157/Prices!C156)</f>
        <v>-4.7549169211337419E-3</v>
      </c>
      <c r="D156" s="47">
        <f>LN(Prices!D157/Prices!D156)</f>
        <v>1.7791596840767601E-2</v>
      </c>
      <c r="E156" s="47">
        <f>LN(Prices!E157/Prices!E156)</f>
        <v>1.1678143632334152E-2</v>
      </c>
      <c r="F156" s="47">
        <f>LN(Prices!F157/Prices!F156)</f>
        <v>1.0559437008744323E-2</v>
      </c>
      <c r="G156" s="47">
        <f>LN(Prices!G157/Prices!G156)</f>
        <v>-1.6504680071581985E-3</v>
      </c>
      <c r="H156" s="47">
        <f>LN(Prices!H157/Prices!H156)</f>
        <v>-5.2566857902209977E-4</v>
      </c>
      <c r="I156" s="47">
        <f>LN(Prices!I157/Prices!I156)</f>
        <v>9.2189069674905502E-3</v>
      </c>
      <c r="J156" s="47">
        <f>LN(Prices!J157/Prices!J156)</f>
        <v>-4.0813612542901567E-4</v>
      </c>
      <c r="K156" s="47">
        <f>LN(Prices!K157/Prices!K156)</f>
        <v>2.8795412634194193E-3</v>
      </c>
      <c r="L156" s="47">
        <f>LN(Prices!L157/Prices!L156)</f>
        <v>3.9329870566817918E-3</v>
      </c>
      <c r="M156" s="47">
        <f>LN(Prices!M157/Prices!M156)</f>
        <v>2.3996352368327981E-2</v>
      </c>
      <c r="N156" s="47">
        <f>LN(Prices!N157/Prices!N156)</f>
        <v>2.2080013841858037E-2</v>
      </c>
      <c r="O156" s="47">
        <f>LN(Prices!O157/Prices!O156)</f>
        <v>9.5611332439828438E-3</v>
      </c>
      <c r="P156" s="47">
        <f>LN(Prices!P157/Prices!P156)</f>
        <v>-2.6721991570382794E-2</v>
      </c>
      <c r="Q156" s="47">
        <f>LN(Prices!Q157/Prices!Q156)</f>
        <v>1.0463473640827854E-2</v>
      </c>
      <c r="R156" s="47" t="e">
        <f>LN(Prices!R157/Prices!R156)</f>
        <v>#DIV/0!</v>
      </c>
      <c r="S156" s="47" t="e">
        <f>LN(Prices!S157/Prices!S156)</f>
        <v>#DIV/0!</v>
      </c>
    </row>
    <row r="157" spans="1:19">
      <c r="A157" s="48">
        <f>Prices!A158</f>
        <v>41271</v>
      </c>
      <c r="B157" s="47">
        <f>LN(Prices!B158/Prices!B157)</f>
        <v>1.8798616810743268E-2</v>
      </c>
      <c r="C157" s="47">
        <f>LN(Prices!C158/Prices!C157)</f>
        <v>-4.9534885963378192E-3</v>
      </c>
      <c r="D157" s="47">
        <f>LN(Prices!D158/Prices!D157)</f>
        <v>-2.2927901824460772E-3</v>
      </c>
      <c r="E157" s="47">
        <f>LN(Prices!E158/Prices!E157)</f>
        <v>-1.0660170667748315E-2</v>
      </c>
      <c r="F157" s="47">
        <f>LN(Prices!F158/Prices!F157)</f>
        <v>-8.4846677548540746E-3</v>
      </c>
      <c r="G157" s="47">
        <f>LN(Prices!G158/Prices!G157)</f>
        <v>1.5028289577737301E-2</v>
      </c>
      <c r="H157" s="47">
        <f>LN(Prices!H158/Prices!H157)</f>
        <v>1.9834425319855686E-4</v>
      </c>
      <c r="I157" s="47">
        <f>LN(Prices!I158/Prices!I157)</f>
        <v>5.4000971167446248E-3</v>
      </c>
      <c r="J157" s="47">
        <f>LN(Prices!J158/Prices!J157)</f>
        <v>-1.7991781212153954E-3</v>
      </c>
      <c r="K157" s="47">
        <f>LN(Prices!K158/Prices!K157)</f>
        <v>3.1897953681000808E-3</v>
      </c>
      <c r="L157" s="47">
        <f>LN(Prices!L158/Prices!L157)</f>
        <v>-5.3526576161262952E-3</v>
      </c>
      <c r="M157" s="47">
        <f>LN(Prices!M158/Prices!M157)</f>
        <v>-1.661129950076487E-3</v>
      </c>
      <c r="N157" s="47">
        <f>LN(Prices!N158/Prices!N157)</f>
        <v>-7.5829383922615211E-5</v>
      </c>
      <c r="O157" s="47">
        <f>LN(Prices!O158/Prices!O157)</f>
        <v>-8.65426276428933E-4</v>
      </c>
      <c r="P157" s="47">
        <f>LN(Prices!P158/Prices!P157)</f>
        <v>3.6249297066019174E-3</v>
      </c>
      <c r="Q157" s="47">
        <f>LN(Prices!Q158/Prices!Q157)</f>
        <v>0</v>
      </c>
      <c r="R157" s="47" t="e">
        <f>LN(Prices!R158/Prices!R157)</f>
        <v>#DIV/0!</v>
      </c>
      <c r="S157" s="47" t="e">
        <f>LN(Prices!S158/Prices!S157)</f>
        <v>#DIV/0!</v>
      </c>
    </row>
    <row r="158" spans="1:19">
      <c r="A158" s="48">
        <f>Prices!A159</f>
        <v>41278</v>
      </c>
      <c r="B158" s="47">
        <f>LN(Prices!B159/Prices!B158)</f>
        <v>1.2190256778251859E-2</v>
      </c>
      <c r="C158" s="47">
        <f>LN(Prices!C159/Prices!C158)</f>
        <v>1.9632370919057455E-2</v>
      </c>
      <c r="D158" s="47">
        <f>LN(Prices!D159/Prices!D158)</f>
        <v>1.8647498837032567E-2</v>
      </c>
      <c r="E158" s="47">
        <f>LN(Prices!E159/Prices!E158)</f>
        <v>3.2090853227435129E-2</v>
      </c>
      <c r="F158" s="47">
        <f>LN(Prices!F159/Prices!F158)</f>
        <v>3.2252332887986908E-2</v>
      </c>
      <c r="G158" s="47">
        <f>LN(Prices!G159/Prices!G158)</f>
        <v>6.2181969386025113E-3</v>
      </c>
      <c r="H158" s="47">
        <f>LN(Prices!H159/Prices!H158)</f>
        <v>-4.8607831279323848E-3</v>
      </c>
      <c r="I158" s="47">
        <f>LN(Prices!I159/Prices!I158)</f>
        <v>1.5016812010171835E-2</v>
      </c>
      <c r="J158" s="47">
        <f>LN(Prices!J159/Prices!J158)</f>
        <v>-8.3139209799116265E-3</v>
      </c>
      <c r="K158" s="47">
        <f>LN(Prices!K159/Prices!K158)</f>
        <v>3.8143720754706925E-3</v>
      </c>
      <c r="L158" s="47">
        <f>LN(Prices!L159/Prices!L158)</f>
        <v>-1.0648443458924465E-2</v>
      </c>
      <c r="M158" s="47">
        <f>LN(Prices!M159/Prices!M158)</f>
        <v>1.847220004683375E-2</v>
      </c>
      <c r="N158" s="47">
        <f>LN(Prices!N159/Prices!N158)</f>
        <v>1.8183200706550283E-3</v>
      </c>
      <c r="O158" s="47">
        <f>LN(Prices!O159/Prices!O158)</f>
        <v>-6.1844831337968883E-5</v>
      </c>
      <c r="P158" s="47">
        <f>LN(Prices!P159/Prices!P158)</f>
        <v>-5.7480791759785908E-3</v>
      </c>
      <c r="Q158" s="47">
        <f>LN(Prices!Q159/Prices!Q158)</f>
        <v>4.8613126017247994E-2</v>
      </c>
      <c r="R158" s="47" t="e">
        <f>LN(Prices!R159/Prices!R158)</f>
        <v>#DIV/0!</v>
      </c>
      <c r="S158" s="47" t="e">
        <f>LN(Prices!S159/Prices!S158)</f>
        <v>#DIV/0!</v>
      </c>
    </row>
    <row r="159" spans="1:19">
      <c r="A159" s="48">
        <f>Prices!A160</f>
        <v>41285</v>
      </c>
      <c r="B159" s="47">
        <f>LN(Prices!B160/Prices!B159)</f>
        <v>-2.0834891084775108E-3</v>
      </c>
      <c r="C159" s="47">
        <f>LN(Prices!C160/Prices!C159)</f>
        <v>6.927970030372781E-3</v>
      </c>
      <c r="D159" s="47">
        <f>LN(Prices!D160/Prices!D159)</f>
        <v>7.4074412778618176E-3</v>
      </c>
      <c r="E159" s="47">
        <f>LN(Prices!E160/Prices!E159)</f>
        <v>8.5972804753095683E-3</v>
      </c>
      <c r="F159" s="47">
        <f>LN(Prices!F160/Prices!F159)</f>
        <v>7.6265594938382157E-3</v>
      </c>
      <c r="G159" s="47">
        <f>LN(Prices!G160/Prices!G159)</f>
        <v>-6.0374141486316873E-3</v>
      </c>
      <c r="H159" s="47">
        <f>LN(Prices!H160/Prices!H159)</f>
        <v>1.4083475971803404E-3</v>
      </c>
      <c r="I159" s="47">
        <f>LN(Prices!I160/Prices!I159)</f>
        <v>9.7539081425353537E-3</v>
      </c>
      <c r="J159" s="47">
        <f>LN(Prices!J160/Prices!J159)</f>
        <v>3.6680234871117332E-3</v>
      </c>
      <c r="K159" s="47">
        <f>LN(Prices!K160/Prices!K159)</f>
        <v>-9.8837087069902248E-3</v>
      </c>
      <c r="L159" s="47">
        <f>LN(Prices!L160/Prices!L159)</f>
        <v>1.4901423012774409E-2</v>
      </c>
      <c r="M159" s="47">
        <f>LN(Prices!M160/Prices!M159)</f>
        <v>2.7480890010201237E-2</v>
      </c>
      <c r="N159" s="47">
        <f>LN(Prices!N160/Prices!N159)</f>
        <v>-1.073028826008642E-2</v>
      </c>
      <c r="O159" s="47">
        <f>LN(Prices!O160/Prices!O159)</f>
        <v>-6.0172012450442998E-3</v>
      </c>
      <c r="P159" s="47">
        <f>LN(Prices!P160/Prices!P159)</f>
        <v>5.7480791759786905E-3</v>
      </c>
      <c r="Q159" s="47">
        <f>LN(Prices!Q160/Prices!Q159)</f>
        <v>0.10606848028916628</v>
      </c>
      <c r="R159" s="47" t="e">
        <f>LN(Prices!R160/Prices!R159)</f>
        <v>#DIV/0!</v>
      </c>
      <c r="S159" s="47" t="e">
        <f>LN(Prices!S160/Prices!S159)</f>
        <v>#DIV/0!</v>
      </c>
    </row>
    <row r="160" spans="1:19">
      <c r="A160" s="48">
        <f>Prices!A161</f>
        <v>41292</v>
      </c>
      <c r="B160" s="47">
        <f>LN(Prices!B161/Prices!B160)</f>
        <v>2.1262108709697677E-2</v>
      </c>
      <c r="C160" s="47">
        <f>LN(Prices!C161/Prices!C160)</f>
        <v>-2.7037807603837267E-3</v>
      </c>
      <c r="D160" s="47">
        <f>LN(Prices!D161/Prices!D160)</f>
        <v>4.9636196831210162E-3</v>
      </c>
      <c r="E160" s="47">
        <f>LN(Prices!E161/Prices!E160)</f>
        <v>4.4548006019830937E-3</v>
      </c>
      <c r="F160" s="47">
        <f>LN(Prices!F161/Prices!F160)</f>
        <v>5.4435914914537139E-3</v>
      </c>
      <c r="G160" s="47">
        <f>LN(Prices!G161/Prices!G160)</f>
        <v>1.1234558463126976E-2</v>
      </c>
      <c r="H160" s="47">
        <f>LN(Prices!H161/Prices!H160)</f>
        <v>7.9191941790257721E-4</v>
      </c>
      <c r="I160" s="47">
        <f>LN(Prices!I161/Prices!I160)</f>
        <v>-2.3980016517883419E-3</v>
      </c>
      <c r="J160" s="47">
        <f>LN(Prices!J161/Prices!J160)</f>
        <v>2.0863041536032033E-3</v>
      </c>
      <c r="K160" s="47">
        <f>LN(Prices!K161/Prices!K160)</f>
        <v>-1.2824625034423597E-3</v>
      </c>
      <c r="L160" s="47">
        <f>LN(Prices!L161/Prices!L160)</f>
        <v>-2.3605330026192448E-3</v>
      </c>
      <c r="M160" s="47">
        <f>LN(Prices!M161/Prices!M160)</f>
        <v>1.2062600465396079E-2</v>
      </c>
      <c r="N160" s="47">
        <f>LN(Prices!N161/Prices!N160)</f>
        <v>2.0372547522776594E-2</v>
      </c>
      <c r="O160" s="47">
        <f>LN(Prices!O161/Prices!O160)</f>
        <v>3.4162584857453746E-3</v>
      </c>
      <c r="P160" s="47">
        <f>LN(Prices!P161/Prices!P160)</f>
        <v>1.852131238588256E-2</v>
      </c>
      <c r="Q160" s="47">
        <f>LN(Prices!Q161/Prices!Q160)</f>
        <v>0.12666070968840085</v>
      </c>
      <c r="R160" s="47" t="e">
        <f>LN(Prices!R161/Prices!R160)</f>
        <v>#DIV/0!</v>
      </c>
      <c r="S160" s="47" t="e">
        <f>LN(Prices!S161/Prices!S160)</f>
        <v>#DIV/0!</v>
      </c>
    </row>
    <row r="161" spans="1:19">
      <c r="A161" s="48">
        <f>Prices!A162</f>
        <v>41299</v>
      </c>
      <c r="B161" s="47">
        <f>LN(Prices!B162/Prices!B161)</f>
        <v>-2.518938997318765E-3</v>
      </c>
      <c r="C161" s="47">
        <f>LN(Prices!C162/Prices!C161)</f>
        <v>-1.1637262719037355E-2</v>
      </c>
      <c r="D161" s="47">
        <f>LN(Prices!D162/Prices!D161)</f>
        <v>6.8747845196241069E-3</v>
      </c>
      <c r="E161" s="47">
        <f>LN(Prices!E162/Prices!E161)</f>
        <v>1.2428656754563956E-2</v>
      </c>
      <c r="F161" s="47">
        <f>LN(Prices!F162/Prices!F161)</f>
        <v>9.8551733874663629E-3</v>
      </c>
      <c r="G161" s="47">
        <f>LN(Prices!G162/Prices!G161)</f>
        <v>1.2346384125779897E-2</v>
      </c>
      <c r="H161" s="47">
        <f>LN(Prices!H162/Prices!H161)</f>
        <v>-1.5168087278081925E-3</v>
      </c>
      <c r="I161" s="47">
        <f>LN(Prices!I162/Prices!I161)</f>
        <v>1.0040744460075475E-2</v>
      </c>
      <c r="J161" s="47">
        <f>LN(Prices!J162/Prices!J161)</f>
        <v>-5.7247126922305124E-3</v>
      </c>
      <c r="K161" s="47">
        <f>LN(Prices!K162/Prices!K161)</f>
        <v>-2.5698697085833376E-3</v>
      </c>
      <c r="L161" s="47">
        <f>LN(Prices!L162/Prices!L161)</f>
        <v>-2.6820241682483027E-3</v>
      </c>
      <c r="M161" s="47">
        <f>LN(Prices!M162/Prices!M161)</f>
        <v>8.0357575267832378E-3</v>
      </c>
      <c r="N161" s="47">
        <f>LN(Prices!N162/Prices!N161)</f>
        <v>-1.5004879400135106E-3</v>
      </c>
      <c r="O161" s="47">
        <f>LN(Prices!O162/Prices!O161)</f>
        <v>-1.6001341472957141E-2</v>
      </c>
      <c r="P161" s="47">
        <f>LN(Prices!P162/Prices!P161)</f>
        <v>-1.7017299396469839E-2</v>
      </c>
      <c r="Q161" s="47">
        <f>LN(Prices!Q162/Prices!Q161)</f>
        <v>0.14448409899703474</v>
      </c>
      <c r="R161" s="47" t="e">
        <f>LN(Prices!R162/Prices!R161)</f>
        <v>#DIV/0!</v>
      </c>
      <c r="S161" s="47" t="e">
        <f>LN(Prices!S162/Prices!S161)</f>
        <v>#DIV/0!</v>
      </c>
    </row>
    <row r="162" spans="1:19">
      <c r="A162" s="48">
        <f>Prices!A163</f>
        <v>41306</v>
      </c>
      <c r="B162" s="47">
        <f>LN(Prices!B163/Prices!B162)</f>
        <v>1.8470086500620014E-2</v>
      </c>
      <c r="C162" s="47">
        <f>LN(Prices!C163/Prices!C162)</f>
        <v>1.5153154309393211E-2</v>
      </c>
      <c r="D162" s="47">
        <f>LN(Prices!D163/Prices!D162)</f>
        <v>-5.5404873293923114E-3</v>
      </c>
      <c r="E162" s="47">
        <f>LN(Prices!E163/Prices!E162)</f>
        <v>8.0219828828803439E-3</v>
      </c>
      <c r="F162" s="47">
        <f>LN(Prices!F163/Prices!F162)</f>
        <v>6.6608992290171348E-3</v>
      </c>
      <c r="G162" s="47">
        <f>LN(Prices!G163/Prices!G162)</f>
        <v>3.0257916040504349E-2</v>
      </c>
      <c r="H162" s="47">
        <f>LN(Prices!H163/Prices!H162)</f>
        <v>-2.117664683788989E-3</v>
      </c>
      <c r="I162" s="47">
        <f>LN(Prices!I163/Prices!I162)</f>
        <v>-3.0933389430492899E-3</v>
      </c>
      <c r="J162" s="47">
        <f>LN(Prices!J163/Prices!J162)</f>
        <v>-1.17492259540909E-2</v>
      </c>
      <c r="K162" s="47">
        <f>LN(Prices!K163/Prices!K162)</f>
        <v>-2.1457260161782728E-2</v>
      </c>
      <c r="L162" s="47">
        <f>LN(Prices!L163/Prices!L162)</f>
        <v>5.5139958532849876E-3</v>
      </c>
      <c r="M162" s="47">
        <f>LN(Prices!M163/Prices!M162)</f>
        <v>1.0394874092318335E-2</v>
      </c>
      <c r="N162" s="47">
        <f>LN(Prices!N163/Prices!N162)</f>
        <v>1.0753594778204239E-2</v>
      </c>
      <c r="O162" s="47">
        <f>LN(Prices!O163/Prices!O162)</f>
        <v>-4.483604492500343E-3</v>
      </c>
      <c r="P162" s="47">
        <f>LN(Prices!P163/Prices!P162)</f>
        <v>5.4077518804568096E-3</v>
      </c>
      <c r="Q162" s="47">
        <f>LN(Prices!Q163/Prices!Q162)</f>
        <v>0.15199748568777885</v>
      </c>
      <c r="R162" s="47" t="e">
        <f>LN(Prices!R163/Prices!R162)</f>
        <v>#DIV/0!</v>
      </c>
      <c r="S162" s="47" t="e">
        <f>LN(Prices!S163/Prices!S162)</f>
        <v>#DIV/0!</v>
      </c>
    </row>
    <row r="163" spans="1:19">
      <c r="A163" s="48">
        <f>Prices!A164</f>
        <v>41313</v>
      </c>
      <c r="B163" s="47">
        <f>LN(Prices!B164/Prices!B163)</f>
        <v>1.6851015944511732E-3</v>
      </c>
      <c r="C163" s="47">
        <f>LN(Prices!C164/Prices!C163)</f>
        <v>-4.534758486535586E-3</v>
      </c>
      <c r="D163" s="47">
        <f>LN(Prices!D164/Prices!D163)</f>
        <v>-3.7293745041491774E-3</v>
      </c>
      <c r="E163" s="47">
        <f>LN(Prices!E164/Prices!E163)</f>
        <v>-4.4920368542569417E-3</v>
      </c>
      <c r="F163" s="47">
        <f>LN(Prices!F164/Prices!F163)</f>
        <v>-3.2525054873668684E-3</v>
      </c>
      <c r="G163" s="47">
        <f>LN(Prices!G164/Prices!G163)</f>
        <v>1.8162257710822124E-2</v>
      </c>
      <c r="H163" s="47">
        <f>LN(Prices!H164/Prices!H163)</f>
        <v>-1.2223643023733411E-4</v>
      </c>
      <c r="I163" s="47">
        <f>LN(Prices!I164/Prices!I163)</f>
        <v>-1.2000475160212198E-2</v>
      </c>
      <c r="J163" s="47">
        <f>LN(Prices!J164/Prices!J163)</f>
        <v>5.4339968200413464E-3</v>
      </c>
      <c r="K163" s="47">
        <f>LN(Prices!K164/Prices!K163)</f>
        <v>5.5710450494554295E-3</v>
      </c>
      <c r="L163" s="47">
        <f>LN(Prices!L164/Prices!L163)</f>
        <v>-9.3126708865006701E-3</v>
      </c>
      <c r="M163" s="47">
        <f>LN(Prices!M164/Prices!M163)</f>
        <v>2.0902132629596549E-2</v>
      </c>
      <c r="N163" s="47">
        <f>LN(Prices!N164/Prices!N163)</f>
        <v>1.3134781513885562E-2</v>
      </c>
      <c r="O163" s="47">
        <f>LN(Prices!O164/Prices!O163)</f>
        <v>-6.858911685615093E-3</v>
      </c>
      <c r="P163" s="47">
        <f>LN(Prices!P164/Prices!P163)</f>
        <v>-4.4853375071320827E-4</v>
      </c>
      <c r="Q163" s="47">
        <f>LN(Prices!Q164/Prices!Q163)</f>
        <v>0.11197190822087522</v>
      </c>
      <c r="R163" s="47" t="e">
        <f>LN(Prices!R164/Prices!R163)</f>
        <v>#DIV/0!</v>
      </c>
      <c r="S163" s="47" t="e">
        <f>LN(Prices!S164/Prices!S163)</f>
        <v>#DIV/0!</v>
      </c>
    </row>
    <row r="164" spans="1:19">
      <c r="A164" s="48">
        <f>Prices!A165</f>
        <v>41320</v>
      </c>
      <c r="B164" s="47">
        <f>LN(Prices!B165/Prices!B164)</f>
        <v>-4.81184496377634E-3</v>
      </c>
      <c r="C164" s="47">
        <f>LN(Prices!C165/Prices!C164)</f>
        <v>-1.8963172555391547E-3</v>
      </c>
      <c r="D164" s="47">
        <f>LN(Prices!D165/Prices!D164)</f>
        <v>-2.8481297001271702E-3</v>
      </c>
      <c r="E164" s="47">
        <f>LN(Prices!E165/Prices!E164)</f>
        <v>-2.4987944966674718E-3</v>
      </c>
      <c r="F164" s="47">
        <f>LN(Prices!F165/Prices!F164)</f>
        <v>-7.2398190076811218E-5</v>
      </c>
      <c r="G164" s="47">
        <f>LN(Prices!G165/Prices!G164)</f>
        <v>-1.0483694260426323E-2</v>
      </c>
      <c r="H164" s="47">
        <f>LN(Prices!H165/Prices!H164)</f>
        <v>-3.3145050013834231E-4</v>
      </c>
      <c r="I164" s="47">
        <f>LN(Prices!I165/Prices!I164)</f>
        <v>1.4481971055301055E-2</v>
      </c>
      <c r="J164" s="47">
        <f>LN(Prices!J165/Prices!J164)</f>
        <v>3.3105707070687519E-4</v>
      </c>
      <c r="K164" s="47">
        <f>LN(Prices!K165/Prices!K164)</f>
        <v>-1.0512580389087024E-2</v>
      </c>
      <c r="L164" s="47">
        <f>LN(Prices!L165/Prices!L164)</f>
        <v>-5.2468520082629066E-3</v>
      </c>
      <c r="M164" s="47">
        <f>LN(Prices!M165/Prices!M164)</f>
        <v>1.0772959881143392E-4</v>
      </c>
      <c r="N164" s="47">
        <f>LN(Prices!N165/Prices!N164)</f>
        <v>-2.0964507207538962E-2</v>
      </c>
      <c r="O164" s="47">
        <f>LN(Prices!O165/Prices!O164)</f>
        <v>6.2891291371999494E-3</v>
      </c>
      <c r="P164" s="47">
        <f>LN(Prices!P165/Prices!P164)</f>
        <v>-3.4133837174168381E-2</v>
      </c>
      <c r="Q164" s="47">
        <f>LN(Prices!Q165/Prices!Q164)</f>
        <v>0.1087490278914883</v>
      </c>
      <c r="R164" s="47" t="e">
        <f>LN(Prices!R165/Prices!R164)</f>
        <v>#DIV/0!</v>
      </c>
      <c r="S164" s="47" t="e">
        <f>LN(Prices!S165/Prices!S164)</f>
        <v>#DIV/0!</v>
      </c>
    </row>
    <row r="165" spans="1:19">
      <c r="A165" s="48">
        <f>Prices!A166</f>
        <v>41327</v>
      </c>
      <c r="B165" s="47">
        <f>LN(Prices!B166/Prices!B165)</f>
        <v>-1.2824404133976073E-2</v>
      </c>
      <c r="C165" s="47">
        <f>LN(Prices!C166/Prices!C165)</f>
        <v>-1.736076952151952E-2</v>
      </c>
      <c r="D165" s="47">
        <f>LN(Prices!D166/Prices!D165)</f>
        <v>3.3549541804284654E-4</v>
      </c>
      <c r="E165" s="47">
        <f>LN(Prices!E166/Prices!E165)</f>
        <v>-3.4674666368563417E-3</v>
      </c>
      <c r="F165" s="47">
        <f>LN(Prices!F166/Prices!F165)</f>
        <v>-6.3916545315426346E-3</v>
      </c>
      <c r="G165" s="47">
        <f>LN(Prices!G166/Prices!G165)</f>
        <v>-3.0723852568280034E-2</v>
      </c>
      <c r="H165" s="47">
        <f>LN(Prices!H166/Prices!H165)</f>
        <v>1.0484213054616145E-3</v>
      </c>
      <c r="I165" s="47">
        <f>LN(Prices!I166/Prices!I165)</f>
        <v>-1.1408526809582813E-2</v>
      </c>
      <c r="J165" s="47">
        <f>LN(Prices!J166/Prices!J165)</f>
        <v>4.0177767739954361E-3</v>
      </c>
      <c r="K165" s="47">
        <f>LN(Prices!K166/Prices!K165)</f>
        <v>-4.3025053960536455E-3</v>
      </c>
      <c r="L165" s="47">
        <f>LN(Prices!L166/Prices!L165)</f>
        <v>-1.1382888436348859E-2</v>
      </c>
      <c r="M165" s="47">
        <f>LN(Prices!M166/Prices!M165)</f>
        <v>8.7945654782563068E-3</v>
      </c>
      <c r="N165" s="47">
        <f>LN(Prices!N166/Prices!N165)</f>
        <v>-7.4864308475908724E-5</v>
      </c>
      <c r="O165" s="47">
        <f>LN(Prices!O166/Prices!O165)</f>
        <v>-1.7503960383159087E-2</v>
      </c>
      <c r="P165" s="47">
        <f>LN(Prices!P166/Prices!P165)</f>
        <v>-2.2413916690830347E-2</v>
      </c>
      <c r="Q165" s="47">
        <f>LN(Prices!Q166/Prices!Q165)</f>
        <v>0.14343538119747351</v>
      </c>
      <c r="R165" s="47" t="e">
        <f>LN(Prices!R166/Prices!R165)</f>
        <v>#DIV/0!</v>
      </c>
      <c r="S165" s="47" t="e">
        <f>LN(Prices!S166/Prices!S165)</f>
        <v>#DIV/0!</v>
      </c>
    </row>
    <row r="166" spans="1:19">
      <c r="A166" s="48">
        <f>Prices!A167</f>
        <v>41334</v>
      </c>
      <c r="B166" s="47">
        <f>LN(Prices!B167/Prices!B166)</f>
        <v>3.7847128404144784E-3</v>
      </c>
      <c r="C166" s="47">
        <f>LN(Prices!C167/Prices!C166)</f>
        <v>-2.5143012905736264E-3</v>
      </c>
      <c r="D166" s="47">
        <f>LN(Prices!D167/Prices!D166)</f>
        <v>1.3934993014267179E-2</v>
      </c>
      <c r="E166" s="47">
        <f>LN(Prices!E167/Prices!E166)</f>
        <v>-2.1399529292021377E-4</v>
      </c>
      <c r="F166" s="47">
        <f>LN(Prices!F167/Prices!F166)</f>
        <v>-1.6773021252318597E-3</v>
      </c>
      <c r="G166" s="47">
        <f>LN(Prices!G167/Prices!G166)</f>
        <v>-3.2965123025034924E-2</v>
      </c>
      <c r="H166" s="47">
        <f>LN(Prices!H167/Prices!H166)</f>
        <v>4.5751505312543279E-3</v>
      </c>
      <c r="I166" s="47">
        <f>LN(Prices!I167/Prices!I166)</f>
        <v>1.3255231537757661E-2</v>
      </c>
      <c r="J166" s="47">
        <f>LN(Prices!J167/Prices!J166)</f>
        <v>1.5383229509454139E-3</v>
      </c>
      <c r="K166" s="47">
        <f>LN(Prices!K167/Prices!K166)</f>
        <v>1.9880722253863368E-3</v>
      </c>
      <c r="L166" s="47">
        <f>LN(Prices!L167/Prices!L166)</f>
        <v>-3.391750001120995E-3</v>
      </c>
      <c r="M166" s="47">
        <f>LN(Prices!M167/Prices!M166)</f>
        <v>3.3047309006143631E-3</v>
      </c>
      <c r="N166" s="47">
        <f>LN(Prices!N167/Prices!N166)</f>
        <v>-1.3719497567542489E-2</v>
      </c>
      <c r="O166" s="47">
        <f>LN(Prices!O167/Prices!O166)</f>
        <v>-2.505840739645775E-2</v>
      </c>
      <c r="P166" s="47">
        <f>LN(Prices!P167/Prices!P166)</f>
        <v>3.6393314994349144E-3</v>
      </c>
      <c r="Q166" s="47">
        <f>LN(Prices!Q167/Prices!Q166)</f>
        <v>0.28768207245178085</v>
      </c>
      <c r="R166" s="47" t="e">
        <f>LN(Prices!R167/Prices!R166)</f>
        <v>#DIV/0!</v>
      </c>
      <c r="S166" s="47" t="e">
        <f>LN(Prices!S167/Prices!S166)</f>
        <v>#DIV/0!</v>
      </c>
    </row>
    <row r="167" spans="1:19">
      <c r="A167" s="48">
        <f>Prices!A168</f>
        <v>41341</v>
      </c>
      <c r="B167" s="47">
        <f>LN(Prices!B168/Prices!B167)</f>
        <v>-2.1817397112810786E-3</v>
      </c>
      <c r="C167" s="47">
        <f>LN(Prices!C168/Prices!C167)</f>
        <v>3.618626779070534E-3</v>
      </c>
      <c r="D167" s="47">
        <f>LN(Prices!D168/Prices!D167)</f>
        <v>6.813213168772347E-3</v>
      </c>
      <c r="E167" s="47">
        <f>LN(Prices!E168/Prices!E167)</f>
        <v>1.905748250946249E-2</v>
      </c>
      <c r="F167" s="47">
        <f>LN(Prices!F168/Prices!F167)</f>
        <v>1.5570434418723968E-2</v>
      </c>
      <c r="G167" s="47">
        <f>LN(Prices!G168/Prices!G167)</f>
        <v>4.0678022193255271E-3</v>
      </c>
      <c r="H167" s="47">
        <f>LN(Prices!H168/Prices!H167)</f>
        <v>-2.6778031013127172E-3</v>
      </c>
      <c r="I167" s="47">
        <f>LN(Prices!I168/Prices!I167)</f>
        <v>1.8795346794948137E-3</v>
      </c>
      <c r="J167" s="47">
        <f>LN(Prices!J168/Prices!J167)</f>
        <v>-8.3114642617240705E-3</v>
      </c>
      <c r="K167" s="47">
        <f>LN(Prices!K168/Prices!K167)</f>
        <v>-2.3198022002312805E-3</v>
      </c>
      <c r="L167" s="47">
        <f>LN(Prices!L168/Prices!L167)</f>
        <v>-2.7217072823065625E-3</v>
      </c>
      <c r="M167" s="47">
        <f>LN(Prices!M168/Prices!M167)</f>
        <v>-4.2662180747336667E-3</v>
      </c>
      <c r="N167" s="47">
        <f>LN(Prices!N168/Prices!N167)</f>
        <v>-1.2141724510689251E-2</v>
      </c>
      <c r="O167" s="47">
        <f>LN(Prices!O168/Prices!O167)</f>
        <v>-6.8295859400061519E-3</v>
      </c>
      <c r="P167" s="47">
        <f>LN(Prices!P168/Prices!P167)</f>
        <v>-1.9633410871677495E-3</v>
      </c>
      <c r="Q167" s="47">
        <f>LN(Prices!Q168/Prices!Q167)</f>
        <v>2.9980874406027695E-2</v>
      </c>
      <c r="R167" s="47" t="e">
        <f>LN(Prices!R168/Prices!R167)</f>
        <v>#DIV/0!</v>
      </c>
      <c r="S167" s="47" t="e">
        <f>LN(Prices!S168/Prices!S167)</f>
        <v>#DIV/0!</v>
      </c>
    </row>
    <row r="168" spans="1:19">
      <c r="A168" s="48">
        <f>Prices!A169</f>
        <v>41348</v>
      </c>
      <c r="B168" s="47">
        <f>LN(Prices!B169/Prices!B168)</f>
        <v>-1.5000372952252219E-2</v>
      </c>
      <c r="C168" s="47">
        <f>LN(Prices!C169/Prices!C168)</f>
        <v>1.1680127830606948E-2</v>
      </c>
      <c r="D168" s="47">
        <f>LN(Prices!D169/Prices!D168)</f>
        <v>5.5153723428940267E-3</v>
      </c>
      <c r="E168" s="47">
        <f>LN(Prices!E169/Prices!E168)</f>
        <v>1.0970456675871786E-2</v>
      </c>
      <c r="F168" s="47">
        <f>LN(Prices!F169/Prices!F168)</f>
        <v>1.0436866487274005E-2</v>
      </c>
      <c r="G168" s="47">
        <f>LN(Prices!G169/Prices!G168)</f>
        <v>-9.3352742115938893E-3</v>
      </c>
      <c r="H168" s="47">
        <f>LN(Prices!H169/Prices!H168)</f>
        <v>1.3041249315031015E-3</v>
      </c>
      <c r="I168" s="47">
        <f>LN(Prices!I169/Prices!I168)</f>
        <v>1.0950159928771042E-2</v>
      </c>
      <c r="J168" s="47">
        <f>LN(Prices!J169/Prices!J168)</f>
        <v>-1.241487610683282E-3</v>
      </c>
      <c r="K168" s="47">
        <f>LN(Prices!K169/Prices!K168)</f>
        <v>-8.6638329337329345E-3</v>
      </c>
      <c r="L168" s="47">
        <f>LN(Prices!L169/Prices!L168)</f>
        <v>3.206947890291125E-3</v>
      </c>
      <c r="M168" s="47">
        <f>LN(Prices!M169/Prices!M168)</f>
        <v>2.5224280737730739E-2</v>
      </c>
      <c r="N168" s="47">
        <f>LN(Prices!N169/Prices!N168)</f>
        <v>-1.4608083172853285E-3</v>
      </c>
      <c r="O168" s="47">
        <f>LN(Prices!O169/Prices!O168)</f>
        <v>-7.6807857981711497E-3</v>
      </c>
      <c r="P168" s="47">
        <f>LN(Prices!P169/Prices!P168)</f>
        <v>1.0297638571294187E-2</v>
      </c>
      <c r="Q168" s="47">
        <f>LN(Prices!Q169/Prices!Q168)</f>
        <v>0.41107517880483918</v>
      </c>
      <c r="R168" s="47" t="e">
        <f>LN(Prices!R169/Prices!R168)</f>
        <v>#DIV/0!</v>
      </c>
      <c r="S168" s="47" t="e">
        <f>LN(Prices!S169/Prices!S168)</f>
        <v>#DIV/0!</v>
      </c>
    </row>
    <row r="169" spans="1:19">
      <c r="A169" s="48">
        <f>Prices!A170</f>
        <v>41355</v>
      </c>
      <c r="B169" s="47">
        <f>LN(Prices!B170/Prices!B169)</f>
        <v>-7.3062056606677849E-3</v>
      </c>
      <c r="C169" s="47">
        <f>LN(Prices!C170/Prices!C169)</f>
        <v>-5.8017756991943902E-3</v>
      </c>
      <c r="D169" s="47">
        <f>LN(Prices!D170/Prices!D169)</f>
        <v>-1.0841104863877115E-2</v>
      </c>
      <c r="E169" s="47">
        <f>LN(Prices!E170/Prices!E169)</f>
        <v>-8.446906289965566E-3</v>
      </c>
      <c r="F169" s="47">
        <f>LN(Prices!F170/Prices!F169)</f>
        <v>-6.7071246797231875E-3</v>
      </c>
      <c r="G169" s="47">
        <f>LN(Prices!G170/Prices!G169)</f>
        <v>-1.9864548717915272E-2</v>
      </c>
      <c r="H169" s="47">
        <f>LN(Prices!H170/Prices!H169)</f>
        <v>3.6557973644956551E-3</v>
      </c>
      <c r="I169" s="47">
        <f>LN(Prices!I170/Prices!I169)</f>
        <v>-1.029217618078514E-2</v>
      </c>
      <c r="J169" s="47">
        <f>LN(Prices!J170/Prices!J169)</f>
        <v>1.8654631085584391E-3</v>
      </c>
      <c r="K169" s="47">
        <f>LN(Prices!K170/Prices!K169)</f>
        <v>-4.696419232607601E-3</v>
      </c>
      <c r="L169" s="47">
        <f>LN(Prices!L170/Prices!L169)</f>
        <v>1.9386112695013859E-3</v>
      </c>
      <c r="M169" s="47">
        <f>LN(Prices!M170/Prices!M169)</f>
        <v>-1.9469175862375003E-2</v>
      </c>
      <c r="N169" s="47">
        <f>LN(Prices!N170/Prices!N169)</f>
        <v>-3.0823789527776348E-3</v>
      </c>
      <c r="O169" s="47">
        <f>LN(Prices!O170/Prices!O169)</f>
        <v>1.3121712232496677E-2</v>
      </c>
      <c r="P169" s="47">
        <f>LN(Prices!P170/Prices!P169)</f>
        <v>7.6449208625356093E-3</v>
      </c>
      <c r="Q169" s="47">
        <f>LN(Prices!Q170/Prices!Q169)</f>
        <v>0.26322456133128469</v>
      </c>
      <c r="R169" s="47" t="e">
        <f>LN(Prices!R170/Prices!R169)</f>
        <v>#DIV/0!</v>
      </c>
      <c r="S169" s="47" t="e">
        <f>LN(Prices!S170/Prices!S169)</f>
        <v>#DIV/0!</v>
      </c>
    </row>
    <row r="170" spans="1:19">
      <c r="A170" s="48">
        <f>Prices!A171</f>
        <v>41362</v>
      </c>
      <c r="B170" s="47">
        <f>LN(Prices!B171/Prices!B170)</f>
        <v>-2.4970663143684042E-3</v>
      </c>
      <c r="C170" s="47">
        <f>LN(Prices!C171/Prices!C170)</f>
        <v>6.4428553133848224E-3</v>
      </c>
      <c r="D170" s="47">
        <f>LN(Prices!D171/Prices!D170)</f>
        <v>1.2419121787715077E-2</v>
      </c>
      <c r="E170" s="47">
        <f>LN(Prices!E171/Prices!E170)</f>
        <v>1.5208385680301698E-3</v>
      </c>
      <c r="F170" s="47">
        <f>LN(Prices!F171/Prices!F170)</f>
        <v>1.0733069614671897E-3</v>
      </c>
      <c r="G170" s="47">
        <f>LN(Prices!G171/Prices!G170)</f>
        <v>2.1684054314500902E-2</v>
      </c>
      <c r="H170" s="47">
        <f>LN(Prices!H171/Prices!H170)</f>
        <v>9.606321584169265E-4</v>
      </c>
      <c r="I170" s="47">
        <f>LN(Prices!I171/Prices!I170)</f>
        <v>1.3727096265528215E-2</v>
      </c>
      <c r="J170" s="47">
        <f>LN(Prices!J171/Prices!J170)</f>
        <v>9.6249656241562016E-3</v>
      </c>
      <c r="K170" s="47">
        <f>LN(Prices!K171/Prices!K170)</f>
        <v>1.3440862238539562E-3</v>
      </c>
      <c r="L170" s="47">
        <f>LN(Prices!L171/Prices!L170)</f>
        <v>2.0959298281334787E-3</v>
      </c>
      <c r="M170" s="47">
        <f>LN(Prices!M171/Prices!M170)</f>
        <v>2.2291819644594708E-3</v>
      </c>
      <c r="N170" s="47">
        <f>LN(Prices!N171/Prices!N170)</f>
        <v>1.0799137118622135E-3</v>
      </c>
      <c r="O170" s="47">
        <f>LN(Prices!O171/Prices!O170)</f>
        <v>7.7780367078617886E-3</v>
      </c>
      <c r="P170" s="47">
        <f>LN(Prices!P171/Prices!P170)</f>
        <v>-5.9201791461750463E-3</v>
      </c>
      <c r="Q170" s="47">
        <f>LN(Prices!Q171/Prices!Q170)</f>
        <v>0.55652448197358717</v>
      </c>
      <c r="R170" s="47" t="e">
        <f>LN(Prices!R171/Prices!R170)</f>
        <v>#DIV/0!</v>
      </c>
      <c r="S170" s="47" t="e">
        <f>LN(Prices!S171/Prices!S170)</f>
        <v>#DIV/0!</v>
      </c>
    </row>
    <row r="171" spans="1:19">
      <c r="A171" s="48">
        <f>Prices!A172</f>
        <v>41369</v>
      </c>
      <c r="B171" s="47">
        <f>LN(Prices!B172/Prices!B171)</f>
        <v>-9.3728425827377792E-3</v>
      </c>
      <c r="C171" s="47">
        <f>LN(Prices!C172/Prices!C171)</f>
        <v>-4.3831945132967809E-3</v>
      </c>
      <c r="D171" s="47">
        <f>LN(Prices!D172/Prices!D171)</f>
        <v>2.8145201222645914E-2</v>
      </c>
      <c r="E171" s="47">
        <f>LN(Prices!E172/Prices!E171)</f>
        <v>-1.0793412931765223E-2</v>
      </c>
      <c r="F171" s="47">
        <f>LN(Prices!F172/Prices!F171)</f>
        <v>-1.5931135278425514E-2</v>
      </c>
      <c r="G171" s="47">
        <f>LN(Prices!G172/Prices!G171)</f>
        <v>-5.5118087320947279E-2</v>
      </c>
      <c r="H171" s="47">
        <f>LN(Prices!H172/Prices!H171)</f>
        <v>8.442926840922918E-3</v>
      </c>
      <c r="I171" s="47">
        <f>LN(Prices!I172/Prices!I171)</f>
        <v>2.5060339943423476E-2</v>
      </c>
      <c r="J171" s="47">
        <f>LN(Prices!J172/Prices!J171)</f>
        <v>4.1654527181262295E-3</v>
      </c>
      <c r="K171" s="47">
        <f>LN(Prices!K172/Prices!K171)</f>
        <v>2.5854937042456689E-2</v>
      </c>
      <c r="L171" s="47">
        <f>LN(Prices!L172/Prices!L171)</f>
        <v>1.5184500172822291E-2</v>
      </c>
      <c r="M171" s="47">
        <f>LN(Prices!M172/Prices!M171)</f>
        <v>-1.3793837403849117E-3</v>
      </c>
      <c r="N171" s="47">
        <f>LN(Prices!N172/Prices!N171)</f>
        <v>-1.2255815831096766E-2</v>
      </c>
      <c r="O171" s="47">
        <f>LN(Prices!O172/Prices!O171)</f>
        <v>-1.6428457777424069E-3</v>
      </c>
      <c r="P171" s="47">
        <f>LN(Prices!P172/Prices!P171)</f>
        <v>-1.909958656625866E-2</v>
      </c>
      <c r="Q171" s="47">
        <f>LN(Prices!Q172/Prices!Q171)</f>
        <v>-0.58963682267456874</v>
      </c>
      <c r="R171" s="47" t="e">
        <f>LN(Prices!R172/Prices!R171)</f>
        <v>#DIV/0!</v>
      </c>
      <c r="S171" s="47" t="e">
        <f>LN(Prices!S172/Prices!S171)</f>
        <v>#DIV/0!</v>
      </c>
    </row>
    <row r="172" spans="1:19">
      <c r="A172" s="48">
        <f>Prices!A173</f>
        <v>41376</v>
      </c>
      <c r="B172" s="47">
        <f>LN(Prices!B173/Prices!B172)</f>
        <v>8.5142010501339412E-3</v>
      </c>
      <c r="C172" s="47">
        <f>LN(Prices!C173/Prices!C172)</f>
        <v>1.0687038004251859E-2</v>
      </c>
      <c r="D172" s="47">
        <f>LN(Prices!D173/Prices!D172)</f>
        <v>3.0456035729401136E-2</v>
      </c>
      <c r="E172" s="47">
        <f>LN(Prices!E173/Prices!E172)</f>
        <v>2.6033845583433714E-2</v>
      </c>
      <c r="F172" s="47">
        <f>LN(Prices!F173/Prices!F172)</f>
        <v>2.5893503306638449E-2</v>
      </c>
      <c r="G172" s="47">
        <f>LN(Prices!G173/Prices!G172)</f>
        <v>-9.7477005965124226E-3</v>
      </c>
      <c r="H172" s="47">
        <f>LN(Prices!H173/Prices!H172)</f>
        <v>-5.4947986756058876E-3</v>
      </c>
      <c r="I172" s="47">
        <f>LN(Prices!I173/Prices!I172)</f>
        <v>2.5412165427484559E-2</v>
      </c>
      <c r="J172" s="47">
        <f>LN(Prices!J173/Prices!J172)</f>
        <v>3.6460840319286793E-3</v>
      </c>
      <c r="K172" s="47">
        <f>LN(Prices!K173/Prices!K172)</f>
        <v>8.7962775997392599E-3</v>
      </c>
      <c r="L172" s="47">
        <f>LN(Prices!L173/Prices!L172)</f>
        <v>5.3789087131511345E-3</v>
      </c>
      <c r="M172" s="47">
        <f>LN(Prices!M173/Prices!M172)</f>
        <v>3.8125646563508447E-2</v>
      </c>
      <c r="N172" s="47">
        <f>LN(Prices!N173/Prices!N172)</f>
        <v>1.2409994061436174E-2</v>
      </c>
      <c r="O172" s="47">
        <f>LN(Prices!O173/Prices!O172)</f>
        <v>6.48991100862387E-3</v>
      </c>
      <c r="P172" s="47">
        <f>LN(Prices!P173/Prices!P172)</f>
        <v>-2.0939133170191849E-2</v>
      </c>
      <c r="Q172" s="47">
        <f>LN(Prices!Q173/Prices!Q172)</f>
        <v>0.28099305913319877</v>
      </c>
      <c r="R172" s="47" t="e">
        <f>LN(Prices!R173/Prices!R172)</f>
        <v>#DIV/0!</v>
      </c>
      <c r="S172" s="47" t="e">
        <f>LN(Prices!S173/Prices!S172)</f>
        <v>#DIV/0!</v>
      </c>
    </row>
    <row r="173" spans="1:19">
      <c r="A173" s="48">
        <f>Prices!A174</f>
        <v>41383</v>
      </c>
      <c r="B173" s="47">
        <f>LN(Prices!B174/Prices!B173)</f>
        <v>-2.2059794704228524E-3</v>
      </c>
      <c r="C173" s="47">
        <f>LN(Prices!C174/Prices!C173)</f>
        <v>-1.6633707382266379E-2</v>
      </c>
      <c r="D173" s="47">
        <f>LN(Prices!D174/Prices!D173)</f>
        <v>-5.4501651698214285E-3</v>
      </c>
      <c r="E173" s="47">
        <f>LN(Prices!E174/Prices!E173)</f>
        <v>-2.3823635488092739E-2</v>
      </c>
      <c r="F173" s="47">
        <f>LN(Prices!F174/Prices!F173)</f>
        <v>-2.3933501227322677E-2</v>
      </c>
      <c r="G173" s="47">
        <f>LN(Prices!G174/Prices!G173)</f>
        <v>-3.4132332871048381E-2</v>
      </c>
      <c r="H173" s="47">
        <f>LN(Prices!H174/Prices!H173)</f>
        <v>9.0595102736695441E-4</v>
      </c>
      <c r="I173" s="47">
        <f>LN(Prices!I174/Prices!I173)</f>
        <v>-1.5705338142768421E-2</v>
      </c>
      <c r="J173" s="47">
        <f>LN(Prices!J174/Prices!J173)</f>
        <v>3.3623778761571112E-4</v>
      </c>
      <c r="K173" s="47">
        <f>LN(Prices!K174/Prices!K173)</f>
        <v>-6.834851668521243E-3</v>
      </c>
      <c r="L173" s="47">
        <f>LN(Prices!L174/Prices!L173)</f>
        <v>-9.0340577964853359E-3</v>
      </c>
      <c r="M173" s="47">
        <f>LN(Prices!M174/Prices!M173)</f>
        <v>-6.134342284174005E-4</v>
      </c>
      <c r="N173" s="47">
        <f>LN(Prices!N174/Prices!N173)</f>
        <v>1.2105572287992734E-2</v>
      </c>
      <c r="O173" s="47">
        <f>LN(Prices!O174/Prices!O173)</f>
        <v>2.6754559337477429E-3</v>
      </c>
      <c r="P173" s="47">
        <f>LN(Prices!P174/Prices!P173)</f>
        <v>-8.8423190339806779E-2</v>
      </c>
      <c r="Q173" s="47">
        <f>LN(Prices!Q174/Prices!Q173)</f>
        <v>0.12031528826996574</v>
      </c>
      <c r="R173" s="47" t="e">
        <f>LN(Prices!R174/Prices!R173)</f>
        <v>#DIV/0!</v>
      </c>
      <c r="S173" s="47" t="e">
        <f>LN(Prices!S174/Prices!S173)</f>
        <v>#DIV/0!</v>
      </c>
    </row>
    <row r="174" spans="1:19">
      <c r="A174" s="48">
        <f>Prices!A175</f>
        <v>41390</v>
      </c>
      <c r="B174" s="47">
        <f>LN(Prices!B175/Prices!B174)</f>
        <v>1.1610728826538512E-2</v>
      </c>
      <c r="C174" s="47">
        <f>LN(Prices!C175/Prices!C174)</f>
        <v>1.5432289568026543E-2</v>
      </c>
      <c r="D174" s="47">
        <f>LN(Prices!D175/Prices!D174)</f>
        <v>5.5014406473355877E-3</v>
      </c>
      <c r="E174" s="47">
        <f>LN(Prices!E175/Prices!E174)</f>
        <v>2.4688325317355819E-2</v>
      </c>
      <c r="F174" s="47">
        <f>LN(Prices!F175/Prices!F174)</f>
        <v>2.2729065926383487E-2</v>
      </c>
      <c r="G174" s="47">
        <f>LN(Prices!G175/Prices!G174)</f>
        <v>3.4617134354340155E-2</v>
      </c>
      <c r="H174" s="47">
        <f>LN(Prices!H175/Prices!H174)</f>
        <v>1.1520141250367371E-3</v>
      </c>
      <c r="I174" s="47">
        <f>LN(Prices!I175/Prices!I174)</f>
        <v>1.1732902485402418E-2</v>
      </c>
      <c r="J174" s="47">
        <f>LN(Prices!J175/Prices!J174)</f>
        <v>3.4626121621311149E-3</v>
      </c>
      <c r="K174" s="47">
        <f>LN(Prices!K175/Prices!K174)</f>
        <v>5.5365717068712114E-3</v>
      </c>
      <c r="L174" s="47">
        <f>LN(Prices!L175/Prices!L174)</f>
        <v>8.402744644204355E-3</v>
      </c>
      <c r="M174" s="47">
        <f>LN(Prices!M175/Prices!M174)</f>
        <v>1.9946998619473345E-2</v>
      </c>
      <c r="N174" s="47">
        <f>LN(Prices!N175/Prices!N174)</f>
        <v>-4.0444177377836812E-3</v>
      </c>
      <c r="O174" s="47">
        <f>LN(Prices!O175/Prices!O174)</f>
        <v>-7.3912100226898852E-3</v>
      </c>
      <c r="P174" s="47">
        <f>LN(Prices!P175/Prices!P174)</f>
        <v>4.586696656182513E-2</v>
      </c>
      <c r="Q174" s="47">
        <f>LN(Prices!Q175/Prices!Q174)</f>
        <v>-0.14770022941860672</v>
      </c>
      <c r="R174" s="47" t="e">
        <f>LN(Prices!R175/Prices!R174)</f>
        <v>#DIV/0!</v>
      </c>
      <c r="S174" s="47" t="e">
        <f>LN(Prices!S175/Prices!S174)</f>
        <v>#DIV/0!</v>
      </c>
    </row>
    <row r="175" spans="1:19">
      <c r="A175" s="48">
        <f>Prices!A176</f>
        <v>41397</v>
      </c>
      <c r="B175" s="47">
        <f>LN(Prices!B176/Prices!B175)</f>
        <v>1.5492802265611613E-2</v>
      </c>
      <c r="C175" s="47">
        <f>LN(Prices!C176/Prices!C175)</f>
        <v>1.3770626864693304E-2</v>
      </c>
      <c r="D175" s="47">
        <f>LN(Prices!D176/Prices!D175)</f>
        <v>9.8980399931161561E-3</v>
      </c>
      <c r="E175" s="47">
        <f>LN(Prices!E176/Prices!E175)</f>
        <v>1.6774420109509171E-2</v>
      </c>
      <c r="F175" s="47">
        <f>LN(Prices!F176/Prices!F175)</f>
        <v>1.6801210647340459E-2</v>
      </c>
      <c r="G175" s="47">
        <f>LN(Prices!G176/Prices!G175)</f>
        <v>9.9349744109482503E-3</v>
      </c>
      <c r="H175" s="47">
        <f>LN(Prices!H176/Prices!H175)</f>
        <v>9.4927239001338891E-4</v>
      </c>
      <c r="I175" s="47">
        <f>LN(Prices!I176/Prices!I175)</f>
        <v>1.1349151858983548E-2</v>
      </c>
      <c r="J175" s="47">
        <f>LN(Prices!J176/Prices!J175)</f>
        <v>3.3959221138663009E-3</v>
      </c>
      <c r="K175" s="47">
        <f>LN(Prices!K176/Prices!K175)</f>
        <v>1.098202251710787E-2</v>
      </c>
      <c r="L175" s="47">
        <f>LN(Prices!L176/Prices!L175)</f>
        <v>7.5495797396036967E-3</v>
      </c>
      <c r="M175" s="47">
        <f>LN(Prices!M176/Prices!M175)</f>
        <v>-1.7393501496338008E-2</v>
      </c>
      <c r="N175" s="47">
        <f>LN(Prices!N176/Prices!N175)</f>
        <v>-3.7537869182898329E-3</v>
      </c>
      <c r="O175" s="47">
        <f>LN(Prices!O176/Prices!O175)</f>
        <v>1.634416978569015E-2</v>
      </c>
      <c r="P175" s="47">
        <f>LN(Prices!P176/Prices!P175)</f>
        <v>-1.5269509761769357E-3</v>
      </c>
      <c r="Q175" s="47">
        <f>LN(Prices!Q176/Prices!Q175)</f>
        <v>-1.0052103575332238E-2</v>
      </c>
      <c r="R175" s="47" t="e">
        <f>LN(Prices!R176/Prices!R175)</f>
        <v>#DIV/0!</v>
      </c>
      <c r="S175" s="47" t="e">
        <f>LN(Prices!S176/Prices!S175)</f>
        <v>#DIV/0!</v>
      </c>
    </row>
    <row r="176" spans="1:19">
      <c r="A176" s="48">
        <f>Prices!A177</f>
        <v>41404</v>
      </c>
      <c r="B176" s="47">
        <f>LN(Prices!B177/Prices!B176)</f>
        <v>7.8019083945334361E-3</v>
      </c>
      <c r="C176" s="47">
        <f>LN(Prices!C177/Prices!C176)</f>
        <v>4.0138990972318871E-3</v>
      </c>
      <c r="D176" s="47">
        <f>LN(Prices!D177/Prices!D176)</f>
        <v>-2.8980369572377371E-3</v>
      </c>
      <c r="E176" s="47">
        <f>LN(Prices!E177/Prices!E176)</f>
        <v>8.9850518853838348E-3</v>
      </c>
      <c r="F176" s="47">
        <f>LN(Prices!F177/Prices!F176)</f>
        <v>9.1597337385785956E-3</v>
      </c>
      <c r="G176" s="47">
        <f>LN(Prices!G177/Prices!G176)</f>
        <v>-2.6910155595370063E-3</v>
      </c>
      <c r="H176" s="47">
        <f>LN(Prices!H177/Prices!H176)</f>
        <v>-6.0547966314960181E-3</v>
      </c>
      <c r="I176" s="47">
        <f>LN(Prices!I177/Prices!I176)</f>
        <v>8.9559711256729732E-4</v>
      </c>
      <c r="J176" s="47">
        <f>LN(Prices!J177/Prices!J176)</f>
        <v>-9.4969488132259795E-3</v>
      </c>
      <c r="K176" s="47">
        <f>LN(Prices!K177/Prices!K176)</f>
        <v>-8.0632592969413861E-3</v>
      </c>
      <c r="L176" s="47">
        <f>LN(Prices!L177/Prices!L176)</f>
        <v>-1.8981904951837811E-2</v>
      </c>
      <c r="M176" s="47">
        <f>LN(Prices!M177/Prices!M176)</f>
        <v>1.0452172886456897E-2</v>
      </c>
      <c r="N176" s="47">
        <f>LN(Prices!N177/Prices!N176)</f>
        <v>6.426462328492635E-3</v>
      </c>
      <c r="O176" s="47">
        <f>LN(Prices!O177/Prices!O176)</f>
        <v>5.6033380112070251E-3</v>
      </c>
      <c r="P176" s="47">
        <f>LN(Prices!P177/Prices!P176)</f>
        <v>-2.9513027684760256E-2</v>
      </c>
      <c r="Q176" s="47">
        <f>LN(Prices!Q177/Prices!Q176)</f>
        <v>6.4745345245290908E-2</v>
      </c>
      <c r="R176" s="47" t="e">
        <f>LN(Prices!R177/Prices!R176)</f>
        <v>#DIV/0!</v>
      </c>
      <c r="S176" s="47" t="e">
        <f>LN(Prices!S177/Prices!S176)</f>
        <v>#DIV/0!</v>
      </c>
    </row>
    <row r="177" spans="1:19">
      <c r="A177" s="48">
        <f>Prices!A178</f>
        <v>41411</v>
      </c>
      <c r="B177" s="47">
        <f>LN(Prices!B178/Prices!B177)</f>
        <v>-5.982071677547429E-3</v>
      </c>
      <c r="C177" s="47">
        <f>LN(Prices!C178/Prices!C177)</f>
        <v>-1.183921769491581E-2</v>
      </c>
      <c r="D177" s="47">
        <f>LN(Prices!D178/Prices!D177)</f>
        <v>2.3902165116302804E-3</v>
      </c>
      <c r="E177" s="47">
        <f>LN(Prices!E178/Prices!E177)</f>
        <v>1.1393293987327352E-2</v>
      </c>
      <c r="F177" s="47">
        <f>LN(Prices!F178/Prices!F177)</f>
        <v>9.8292711497258711E-3</v>
      </c>
      <c r="G177" s="47">
        <f>LN(Prices!G178/Prices!G177)</f>
        <v>7.0007478443333557E-3</v>
      </c>
      <c r="H177" s="47">
        <f>LN(Prices!H178/Prices!H177)</f>
        <v>-1.973617497327964E-3</v>
      </c>
      <c r="I177" s="47">
        <f>LN(Prices!I178/Prices!I177)</f>
        <v>5.4938485198837697E-4</v>
      </c>
      <c r="J177" s="47">
        <f>LN(Prices!J178/Prices!J177)</f>
        <v>-1.5130001686701797E-2</v>
      </c>
      <c r="K177" s="47">
        <f>LN(Prices!K178/Prices!K177)</f>
        <v>-1.5337223467302086E-2</v>
      </c>
      <c r="L177" s="47">
        <f>LN(Prices!L178/Prices!L177)</f>
        <v>-1.9658594232837581E-2</v>
      </c>
      <c r="M177" s="47">
        <f>LN(Prices!M178/Prices!M177)</f>
        <v>2.767722708905938E-2</v>
      </c>
      <c r="N177" s="47">
        <f>LN(Prices!N178/Prices!N177)</f>
        <v>-1.2045103240204207E-2</v>
      </c>
      <c r="O177" s="47">
        <f>LN(Prices!O178/Prices!O177)</f>
        <v>-1.4882189906796782E-2</v>
      </c>
      <c r="P177" s="47">
        <f>LN(Prices!P178/Prices!P177)</f>
        <v>-4.1307977903474673E-2</v>
      </c>
      <c r="Q177" s="47">
        <f>LN(Prices!Q178/Prices!Q177)</f>
        <v>8.5990447855522512E-2</v>
      </c>
      <c r="R177" s="47" t="e">
        <f>LN(Prices!R178/Prices!R177)</f>
        <v>#DIV/0!</v>
      </c>
      <c r="S177" s="47" t="e">
        <f>LN(Prices!S178/Prices!S177)</f>
        <v>#DIV/0!</v>
      </c>
    </row>
    <row r="178" spans="1:19">
      <c r="A178" s="48">
        <f>Prices!A179</f>
        <v>41418</v>
      </c>
      <c r="B178" s="47">
        <f>LN(Prices!B179/Prices!B178)</f>
        <v>-1.9905905356447814E-2</v>
      </c>
      <c r="C178" s="47">
        <f>LN(Prices!C179/Prices!C178)</f>
        <v>-8.1408788300163706E-3</v>
      </c>
      <c r="D178" s="47">
        <f>LN(Prices!D179/Prices!D178)</f>
        <v>-4.4932121001354117E-2</v>
      </c>
      <c r="E178" s="47">
        <f>LN(Prices!E179/Prices!E178)</f>
        <v>-1.3467858571055827E-2</v>
      </c>
      <c r="F178" s="47">
        <f>LN(Prices!F179/Prices!F178)</f>
        <v>-1.3496968420616172E-2</v>
      </c>
      <c r="G178" s="47">
        <f>LN(Prices!G179/Prices!G178)</f>
        <v>-1.9298167401507561E-2</v>
      </c>
      <c r="H178" s="47">
        <f>LN(Prices!H179/Prices!H178)</f>
        <v>-2.8878094065776082E-3</v>
      </c>
      <c r="I178" s="47">
        <f>LN(Prices!I179/Prices!I178)</f>
        <v>-3.7201714736530146E-2</v>
      </c>
      <c r="J178" s="47">
        <f>LN(Prices!J179/Prices!J178)</f>
        <v>-1.2989276074738246E-2</v>
      </c>
      <c r="K178" s="47">
        <f>LN(Prices!K179/Prices!K178)</f>
        <v>-2.0263108177914543E-2</v>
      </c>
      <c r="L178" s="47">
        <f>LN(Prices!L179/Prices!L178)</f>
        <v>-3.4423441909729015E-3</v>
      </c>
      <c r="M178" s="47">
        <f>LN(Prices!M179/Prices!M178)</f>
        <v>1.0743339975457242E-2</v>
      </c>
      <c r="N178" s="47">
        <f>LN(Prices!N179/Prices!N178)</f>
        <v>-1.1410952460084004E-2</v>
      </c>
      <c r="O178" s="47">
        <f>LN(Prices!O179/Prices!O178)</f>
        <v>-1.1012172112457579E-2</v>
      </c>
      <c r="P178" s="47">
        <f>LN(Prices!P179/Prices!P178)</f>
        <v>1.5573607970023483E-2</v>
      </c>
      <c r="Q178" s="47">
        <f>LN(Prices!Q179/Prices!Q178)</f>
        <v>-8.5990447855522525E-2</v>
      </c>
      <c r="R178" s="47" t="e">
        <f>LN(Prices!R179/Prices!R178)</f>
        <v>#DIV/0!</v>
      </c>
      <c r="S178" s="47" t="e">
        <f>LN(Prices!S179/Prices!S178)</f>
        <v>#DIV/0!</v>
      </c>
    </row>
    <row r="179" spans="1:19">
      <c r="A179" s="48">
        <f>Prices!A180</f>
        <v>41425</v>
      </c>
      <c r="B179" s="47">
        <f>LN(Prices!B180/Prices!B179)</f>
        <v>-1.7437298693344771E-2</v>
      </c>
      <c r="C179" s="47">
        <f>LN(Prices!C180/Prices!C179)</f>
        <v>-7.7191336452242E-3</v>
      </c>
      <c r="D179" s="47">
        <f>LN(Prices!D180/Prices!D179)</f>
        <v>-4.5210350474154337E-2</v>
      </c>
      <c r="E179" s="47">
        <f>LN(Prices!E180/Prices!E179)</f>
        <v>-1.4038892549025465E-2</v>
      </c>
      <c r="F179" s="47">
        <f>LN(Prices!F180/Prices!F179)</f>
        <v>-1.1575333205579416E-2</v>
      </c>
      <c r="G179" s="47">
        <f>LN(Prices!G180/Prices!G179)</f>
        <v>-2.2165119603945765E-2</v>
      </c>
      <c r="H179" s="47">
        <f>LN(Prices!H180/Prices!H179)</f>
        <v>-3.3037777535667302E-3</v>
      </c>
      <c r="I179" s="47">
        <f>LN(Prices!I180/Prices!I179)</f>
        <v>-3.1826322939155278E-2</v>
      </c>
      <c r="J179" s="47">
        <f>LN(Prices!J180/Prices!J179)</f>
        <v>-6.3223756292898089E-4</v>
      </c>
      <c r="K179" s="47">
        <f>LN(Prices!K180/Prices!K179)</f>
        <v>-3.0324296499809378E-2</v>
      </c>
      <c r="L179" s="47">
        <f>LN(Prices!L180/Prices!L179)</f>
        <v>-1.2498107100982011E-2</v>
      </c>
      <c r="M179" s="47">
        <f>LN(Prices!M180/Prices!M179)</f>
        <v>-1.6059882969970737E-2</v>
      </c>
      <c r="N179" s="47">
        <f>LN(Prices!N180/Prices!N179)</f>
        <v>9.0153715454937972E-3</v>
      </c>
      <c r="O179" s="47">
        <f>LN(Prices!O180/Prices!O179)</f>
        <v>-3.1687377979661936E-3</v>
      </c>
      <c r="P179" s="47">
        <f>LN(Prices!P180/Prices!P179)</f>
        <v>3.0529123103195076E-3</v>
      </c>
      <c r="Q179" s="47">
        <f>LN(Prices!Q180/Prices!Q179)</f>
        <v>-0.19855047578301199</v>
      </c>
      <c r="R179" s="47" t="e">
        <f>LN(Prices!R180/Prices!R179)</f>
        <v>#DIV/0!</v>
      </c>
      <c r="S179" s="47" t="e">
        <f>LN(Prices!S180/Prices!S179)</f>
        <v>#DIV/0!</v>
      </c>
    </row>
    <row r="180" spans="1:19">
      <c r="A180" s="48">
        <f>Prices!A181</f>
        <v>41432</v>
      </c>
      <c r="B180" s="47">
        <f>LN(Prices!B181/Prices!B180)</f>
        <v>-2.1480767184122184E-2</v>
      </c>
      <c r="C180" s="47">
        <f>LN(Prices!C181/Prices!C180)</f>
        <v>1.2251321919075802E-2</v>
      </c>
      <c r="D180" s="47">
        <f>LN(Prices!D181/Prices!D180)</f>
        <v>-1.0168253429252682E-2</v>
      </c>
      <c r="E180" s="47">
        <f>LN(Prices!E181/Prices!E180)</f>
        <v>-1.1624153714442434E-3</v>
      </c>
      <c r="F180" s="47">
        <f>LN(Prices!F181/Prices!F180)</f>
        <v>8.4127879330812318E-4</v>
      </c>
      <c r="G180" s="47">
        <f>LN(Prices!G181/Prices!G180)</f>
        <v>4.0698468612531395E-2</v>
      </c>
      <c r="H180" s="47">
        <f>LN(Prices!H181/Prices!H180)</f>
        <v>-1.9974679902551064E-3</v>
      </c>
      <c r="I180" s="47">
        <f>LN(Prices!I181/Prices!I180)</f>
        <v>-1.8234766438874148E-2</v>
      </c>
      <c r="J180" s="47">
        <f>LN(Prices!J181/Prices!J180)</f>
        <v>1.1915917333368446E-2</v>
      </c>
      <c r="K180" s="47">
        <f>LN(Prices!K181/Prices!K180)</f>
        <v>-1.252716090953008E-2</v>
      </c>
      <c r="L180" s="47">
        <f>LN(Prices!L181/Prices!L180)</f>
        <v>-2.1535666403274304E-3</v>
      </c>
      <c r="M180" s="47">
        <f>LN(Prices!M181/Prices!M180)</f>
        <v>-9.4223360122905712E-3</v>
      </c>
      <c r="N180" s="47">
        <f>LN(Prices!N181/Prices!N180)</f>
        <v>4.4003622167840895E-3</v>
      </c>
      <c r="O180" s="47">
        <f>LN(Prices!O181/Prices!O180)</f>
        <v>4.3544305789949304E-3</v>
      </c>
      <c r="P180" s="47">
        <f>LN(Prices!P181/Prices!P180)</f>
        <v>-6.1079740445000568E-3</v>
      </c>
      <c r="Q180" s="47">
        <f>LN(Prices!Q181/Prices!Q180)</f>
        <v>-5.3908485272419343E-3</v>
      </c>
      <c r="R180" s="47" t="e">
        <f>LN(Prices!R181/Prices!R180)</f>
        <v>#DIV/0!</v>
      </c>
      <c r="S180" s="47" t="e">
        <f>LN(Prices!S181/Prices!S180)</f>
        <v>#DIV/0!</v>
      </c>
    </row>
    <row r="181" spans="1:19">
      <c r="A181" s="48">
        <f>Prices!A182</f>
        <v>41439</v>
      </c>
      <c r="B181" s="47">
        <f>LN(Prices!B182/Prices!B181)</f>
        <v>-1.6722797729460025E-2</v>
      </c>
      <c r="C181" s="47">
        <f>LN(Prices!C182/Prices!C181)</f>
        <v>-1.0068214378415213E-3</v>
      </c>
      <c r="D181" s="47">
        <f>LN(Prices!D182/Prices!D181)</f>
        <v>-6.1961556880307548E-3</v>
      </c>
      <c r="E181" s="47">
        <f>LN(Prices!E182/Prices!E181)</f>
        <v>-4.355760878604331E-3</v>
      </c>
      <c r="F181" s="47">
        <f>LN(Prices!F182/Prices!F181)</f>
        <v>-2.2449848070634948E-3</v>
      </c>
      <c r="G181" s="47">
        <f>LN(Prices!G182/Prices!G181)</f>
        <v>1.3017429292438274E-2</v>
      </c>
      <c r="H181" s="47">
        <f>LN(Prices!H182/Prices!H181)</f>
        <v>-1.8561342899478574E-4</v>
      </c>
      <c r="I181" s="47">
        <f>LN(Prices!I182/Prices!I181)</f>
        <v>-1.2437432513085701E-2</v>
      </c>
      <c r="J181" s="47">
        <f>LN(Prices!J182/Prices!J181)</f>
        <v>-1.2833476852474901E-2</v>
      </c>
      <c r="K181" s="47">
        <f>LN(Prices!K182/Prices!K181)</f>
        <v>5.5885580309532968E-3</v>
      </c>
      <c r="L181" s="47">
        <f>LN(Prices!L182/Prices!L181)</f>
        <v>2.6498856181723118E-3</v>
      </c>
      <c r="M181" s="47">
        <f>LN(Prices!M182/Prices!M181)</f>
        <v>-2.8811697238545587E-2</v>
      </c>
      <c r="N181" s="47">
        <f>LN(Prices!N182/Prices!N181)</f>
        <v>1.7107489161102874E-2</v>
      </c>
      <c r="O181" s="47">
        <f>LN(Prices!O182/Prices!O181)</f>
        <v>2.1685478436624807E-2</v>
      </c>
      <c r="P181" s="47">
        <f>LN(Prices!P182/Prices!P181)</f>
        <v>3.7797176440350455E-3</v>
      </c>
      <c r="Q181" s="47">
        <f>LN(Prices!Q182/Prices!Q181)</f>
        <v>7.7035185125242392E-2</v>
      </c>
      <c r="R181" s="47" t="e">
        <f>LN(Prices!R182/Prices!R181)</f>
        <v>#DIV/0!</v>
      </c>
      <c r="S181" s="47" t="e">
        <f>LN(Prices!S182/Prices!S181)</f>
        <v>#DIV/0!</v>
      </c>
    </row>
    <row r="182" spans="1:19">
      <c r="A182" s="48">
        <f>Prices!A183</f>
        <v>41446</v>
      </c>
      <c r="B182" s="47">
        <f>LN(Prices!B183/Prices!B182)</f>
        <v>-4.8121733946004761E-2</v>
      </c>
      <c r="C182" s="47">
        <f>LN(Prices!C183/Prices!C182)</f>
        <v>-3.4003566124522447E-2</v>
      </c>
      <c r="D182" s="47">
        <f>LN(Prices!D183/Prices!D182)</f>
        <v>-5.2966008413160189E-2</v>
      </c>
      <c r="E182" s="47">
        <f>LN(Prices!E183/Prices!E182)</f>
        <v>-2.9561739745431821E-2</v>
      </c>
      <c r="F182" s="47">
        <f>LN(Prices!F183/Prices!F182)</f>
        <v>-2.8857404789003154E-2</v>
      </c>
      <c r="G182" s="47">
        <f>LN(Prices!G183/Prices!G182)</f>
        <v>-4.8549468131967435E-2</v>
      </c>
      <c r="H182" s="47">
        <f>LN(Prices!H183/Prices!H182)</f>
        <v>-1.0204160360302859E-2</v>
      </c>
      <c r="I182" s="47">
        <f>LN(Prices!I183/Prices!I182)</f>
        <v>-6.388186599348987E-2</v>
      </c>
      <c r="J182" s="47">
        <f>LN(Prices!J183/Prices!J182)</f>
        <v>-3.2812006555766382E-2</v>
      </c>
      <c r="K182" s="47">
        <f>LN(Prices!K183/Prices!K182)</f>
        <v>-7.8969325983324262E-2</v>
      </c>
      <c r="L182" s="47">
        <f>LN(Prices!L183/Prices!L182)</f>
        <v>-5.2634793059947088E-2</v>
      </c>
      <c r="M182" s="47">
        <f>LN(Prices!M183/Prices!M182)</f>
        <v>-3.5494331412467599E-2</v>
      </c>
      <c r="N182" s="47">
        <f>LN(Prices!N183/Prices!N182)</f>
        <v>1.0095768715098196E-2</v>
      </c>
      <c r="O182" s="47">
        <f>LN(Prices!O183/Prices!O182)</f>
        <v>1.1974657223223394E-2</v>
      </c>
      <c r="P182" s="47">
        <f>LN(Prices!P183/Prices!P182)</f>
        <v>-7.1469323897560416E-2</v>
      </c>
      <c r="Q182" s="47">
        <f>LN(Prices!Q183/Prices!Q182)</f>
        <v>-0.10124993344202567</v>
      </c>
      <c r="R182" s="47" t="e">
        <f>LN(Prices!R183/Prices!R182)</f>
        <v>#DIV/0!</v>
      </c>
      <c r="S182" s="47" t="e">
        <f>LN(Prices!S183/Prices!S182)</f>
        <v>#DIV/0!</v>
      </c>
    </row>
    <row r="183" spans="1:19">
      <c r="A183" s="48">
        <f>Prices!A184</f>
        <v>41453</v>
      </c>
      <c r="B183" s="47">
        <f>LN(Prices!B184/Prices!B183)</f>
        <v>3.1034738308462945E-2</v>
      </c>
      <c r="C183" s="47">
        <f>LN(Prices!C184/Prices!C183)</f>
        <v>-3.9388016727329323E-3</v>
      </c>
      <c r="D183" s="47">
        <f>LN(Prices!D184/Prices!D183)</f>
        <v>3.8510119548521855E-2</v>
      </c>
      <c r="E183" s="47">
        <f>LN(Prices!E184/Prices!E183)</f>
        <v>8.6593365655270836E-3</v>
      </c>
      <c r="F183" s="47">
        <f>LN(Prices!F184/Prices!F183)</f>
        <v>9.2823116555313424E-3</v>
      </c>
      <c r="G183" s="47">
        <f>LN(Prices!G184/Prices!G183)</f>
        <v>1.2311181247846543E-2</v>
      </c>
      <c r="H183" s="47">
        <f>LN(Prices!H184/Prices!H183)</f>
        <v>1.2056807566239369E-3</v>
      </c>
      <c r="I183" s="47">
        <f>LN(Prices!I184/Prices!I183)</f>
        <v>4.7881286079815878E-2</v>
      </c>
      <c r="J183" s="47">
        <f>LN(Prices!J184/Prices!J183)</f>
        <v>3.0592709863976682E-3</v>
      </c>
      <c r="K183" s="47">
        <f>LN(Prices!K184/Prices!K183)</f>
        <v>2.8976767335965357E-2</v>
      </c>
      <c r="L183" s="47">
        <f>LN(Prices!L184/Prices!L183)</f>
        <v>3.6544023963532768E-3</v>
      </c>
      <c r="M183" s="47">
        <f>LN(Prices!M184/Prices!M183)</f>
        <v>3.8975444787583059E-2</v>
      </c>
      <c r="N183" s="47">
        <f>LN(Prices!N184/Prices!N183)</f>
        <v>-1.7010427168640648E-2</v>
      </c>
      <c r="O183" s="47">
        <f>LN(Prices!O184/Prices!O183)</f>
        <v>-1.999488002125395E-2</v>
      </c>
      <c r="P183" s="47">
        <f>LN(Prices!P184/Prices!P183)</f>
        <v>-8.3023289820231869E-2</v>
      </c>
      <c r="Q183" s="47">
        <f>LN(Prices!Q184/Prices!Q183)</f>
        <v>-0.24266421652525416</v>
      </c>
      <c r="R183" s="47" t="e">
        <f>LN(Prices!R184/Prices!R183)</f>
        <v>#DIV/0!</v>
      </c>
      <c r="S183" s="47" t="e">
        <f>LN(Prices!S184/Prices!S183)</f>
        <v>#DIV/0!</v>
      </c>
    </row>
    <row r="184" spans="1:19">
      <c r="A184" s="48">
        <f>Prices!A185</f>
        <v>41460</v>
      </c>
      <c r="B184" s="47">
        <f>LN(Prices!B185/Prices!B184)</f>
        <v>-1.309045355228085E-2</v>
      </c>
      <c r="C184" s="47">
        <f>LN(Prices!C185/Prices!C184)</f>
        <v>-3.5705802141929653E-3</v>
      </c>
      <c r="D184" s="47">
        <f>LN(Prices!D185/Prices!D184)</f>
        <v>5.6592599665278107E-3</v>
      </c>
      <c r="E184" s="47">
        <f>LN(Prices!E185/Prices!E184)</f>
        <v>1.0754283901292136E-2</v>
      </c>
      <c r="F184" s="47">
        <f>LN(Prices!F185/Prices!F184)</f>
        <v>1.0686145716225733E-2</v>
      </c>
      <c r="G184" s="47">
        <f>LN(Prices!G185/Prices!G184)</f>
        <v>5.2995056219114295E-2</v>
      </c>
      <c r="H184" s="47">
        <f>LN(Prices!H185/Prices!H184)</f>
        <v>-1.6659229913919941E-3</v>
      </c>
      <c r="I184" s="47">
        <f>LN(Prices!I185/Prices!I184)</f>
        <v>3.5298148557236335E-3</v>
      </c>
      <c r="J184" s="47">
        <f>LN(Prices!J185/Prices!J184)</f>
        <v>-1.5634433701333019E-2</v>
      </c>
      <c r="K184" s="47">
        <f>LN(Prices!K185/Prices!K184)</f>
        <v>-1.6614744390522122E-2</v>
      </c>
      <c r="L184" s="47">
        <f>LN(Prices!L185/Prices!L184)</f>
        <v>-1.223363736901001E-2</v>
      </c>
      <c r="M184" s="47">
        <f>LN(Prices!M185/Prices!M184)</f>
        <v>1.4308428188382887E-2</v>
      </c>
      <c r="N184" s="47">
        <f>LN(Prices!N185/Prices!N184)</f>
        <v>-8.4227144182222324E-3</v>
      </c>
      <c r="O184" s="47">
        <f>LN(Prices!O185/Prices!O184)</f>
        <v>-1.3072936031951709E-2</v>
      </c>
      <c r="P184" s="47">
        <f>LN(Prices!P185/Prices!P184)</f>
        <v>1.7244238867769851E-2</v>
      </c>
      <c r="Q184" s="47">
        <f>LN(Prices!Q185/Prices!Q184)</f>
        <v>0.21046215310369742</v>
      </c>
      <c r="R184" s="47" t="e">
        <f>LN(Prices!R185/Prices!R184)</f>
        <v>#DIV/0!</v>
      </c>
      <c r="S184" s="47" t="e">
        <f>LN(Prices!S185/Prices!S184)</f>
        <v>#DIV/0!</v>
      </c>
    </row>
    <row r="185" spans="1:19">
      <c r="A185" s="48">
        <f>Prices!A186</f>
        <v>41467</v>
      </c>
      <c r="B185" s="47">
        <f>LN(Prices!B186/Prices!B185)</f>
        <v>2.4474721997206936E-2</v>
      </c>
      <c r="C185" s="47">
        <f>LN(Prices!C186/Prices!C185)</f>
        <v>2.5077775746869192E-2</v>
      </c>
      <c r="D185" s="47">
        <f>LN(Prices!D186/Prices!D185)</f>
        <v>2.5438931583946316E-2</v>
      </c>
      <c r="E185" s="47">
        <f>LN(Prices!E186/Prices!E185)</f>
        <v>3.3429636976030193E-2</v>
      </c>
      <c r="F185" s="47">
        <f>LN(Prices!F186/Prices!F185)</f>
        <v>3.1321222464332048E-2</v>
      </c>
      <c r="G185" s="47">
        <f>LN(Prices!G186/Prices!G185)</f>
        <v>1.0067974019522591E-2</v>
      </c>
      <c r="H185" s="47">
        <f>LN(Prices!H186/Prices!H185)</f>
        <v>3.086142051868438E-3</v>
      </c>
      <c r="I185" s="47">
        <f>LN(Prices!I186/Prices!I185)</f>
        <v>2.9816817806423885E-2</v>
      </c>
      <c r="J185" s="47">
        <f>LN(Prices!J186/Prices!J185)</f>
        <v>2.0075433248513196E-2</v>
      </c>
      <c r="K185" s="47">
        <f>LN(Prices!K186/Prices!K185)</f>
        <v>1.4415330014161565E-2</v>
      </c>
      <c r="L185" s="47">
        <f>LN(Prices!L186/Prices!L185)</f>
        <v>1.7517551087689903E-2</v>
      </c>
      <c r="M185" s="47">
        <f>LN(Prices!M186/Prices!M185)</f>
        <v>1.9160350650499324E-2</v>
      </c>
      <c r="N185" s="47">
        <f>LN(Prices!N186/Prices!N185)</f>
        <v>-1.4015483593363052E-2</v>
      </c>
      <c r="O185" s="47">
        <f>LN(Prices!O186/Prices!O185)</f>
        <v>-1.9868423262910728E-2</v>
      </c>
      <c r="P185" s="47">
        <f>LN(Prices!P186/Prices!P185)</f>
        <v>5.3751068320642185E-2</v>
      </c>
      <c r="Q185" s="47">
        <f>LN(Prices!Q186/Prices!Q185)</f>
        <v>-2.5964316887147239E-2</v>
      </c>
      <c r="R185" s="47" t="e">
        <f>LN(Prices!R186/Prices!R185)</f>
        <v>#DIV/0!</v>
      </c>
      <c r="S185" s="47" t="e">
        <f>LN(Prices!S186/Prices!S185)</f>
        <v>#DIV/0!</v>
      </c>
    </row>
    <row r="186" spans="1:19">
      <c r="A186" s="48">
        <f>Prices!A187</f>
        <v>41474</v>
      </c>
      <c r="B186" s="47">
        <f>LN(Prices!B187/Prices!B186)</f>
        <v>5.8203719448152499E-3</v>
      </c>
      <c r="C186" s="47">
        <f>LN(Prices!C187/Prices!C186)</f>
        <v>5.9122911412163469E-3</v>
      </c>
      <c r="D186" s="47">
        <f>LN(Prices!D187/Prices!D186)</f>
        <v>3.9377771966578618E-3</v>
      </c>
      <c r="E186" s="47">
        <f>LN(Prices!E187/Prices!E186)</f>
        <v>1.0100257520543176E-2</v>
      </c>
      <c r="F186" s="47">
        <f>LN(Prices!F187/Prices!F186)</f>
        <v>9.4327425310830257E-3</v>
      </c>
      <c r="G186" s="47">
        <f>LN(Prices!G187/Prices!G186)</f>
        <v>-6.8240766478465708E-3</v>
      </c>
      <c r="H186" s="47">
        <f>LN(Prices!H187/Prices!H186)</f>
        <v>1.501962515568038E-3</v>
      </c>
      <c r="I186" s="47">
        <f>LN(Prices!I187/Prices!I186)</f>
        <v>4.679063273338304E-3</v>
      </c>
      <c r="J186" s="47">
        <f>LN(Prices!J187/Prices!J186)</f>
        <v>-1.1712556831847633E-3</v>
      </c>
      <c r="K186" s="47">
        <f>LN(Prices!K187/Prices!K186)</f>
        <v>2.500583271956271E-2</v>
      </c>
      <c r="L186" s="47">
        <f>LN(Prices!L187/Prices!L186)</f>
        <v>1.2790422876348148E-2</v>
      </c>
      <c r="M186" s="47">
        <f>LN(Prices!M187/Prices!M186)</f>
        <v>-1.8656699166672175E-2</v>
      </c>
      <c r="N186" s="47">
        <f>LN(Prices!N187/Prices!N186)</f>
        <v>1.861848366532402E-2</v>
      </c>
      <c r="O186" s="47">
        <f>LN(Prices!O187/Prices!O186)</f>
        <v>1.3664601887221881E-2</v>
      </c>
      <c r="P186" s="47">
        <f>LN(Prices!P187/Prices!P186)</f>
        <v>1.2413086807257371E-2</v>
      </c>
      <c r="Q186" s="47">
        <f>LN(Prices!Q187/Prices!Q186)</f>
        <v>7.1106567939931711E-2</v>
      </c>
      <c r="R186" s="47" t="e">
        <f>LN(Prices!R187/Prices!R186)</f>
        <v>#DIV/0!</v>
      </c>
      <c r="S186" s="47" t="e">
        <f>LN(Prices!S187/Prices!S186)</f>
        <v>#DIV/0!</v>
      </c>
    </row>
    <row r="187" spans="1:19">
      <c r="A187" s="48">
        <f>Prices!A188</f>
        <v>41481</v>
      </c>
      <c r="B187" s="47">
        <f>LN(Prices!B188/Prices!B187)</f>
        <v>3.2493617957048307E-3</v>
      </c>
      <c r="C187" s="47">
        <f>LN(Prices!C188/Prices!C187)</f>
        <v>4.6477949280048841E-3</v>
      </c>
      <c r="D187" s="47">
        <f>LN(Prices!D188/Prices!D187)</f>
        <v>-6.7759215097445659E-3</v>
      </c>
      <c r="E187" s="47">
        <f>LN(Prices!E188/Prices!E187)</f>
        <v>1.7757362582481711E-3</v>
      </c>
      <c r="F187" s="47">
        <f>LN(Prices!F188/Prices!F187)</f>
        <v>2.2425343229682147E-3</v>
      </c>
      <c r="G187" s="47">
        <f>LN(Prices!G188/Prices!G187)</f>
        <v>-8.3628065901684579E-3</v>
      </c>
      <c r="H187" s="47">
        <f>LN(Prices!H188/Prices!H187)</f>
        <v>-1.2416791522786034E-3</v>
      </c>
      <c r="I187" s="47">
        <f>LN(Prices!I188/Prices!I187)</f>
        <v>-8.1023369978668203E-3</v>
      </c>
      <c r="J187" s="47">
        <f>LN(Prices!J188/Prices!J187)</f>
        <v>-2.4177040506649385E-3</v>
      </c>
      <c r="K187" s="47">
        <f>LN(Prices!K188/Prices!K187)</f>
        <v>-1.0072027592203631E-2</v>
      </c>
      <c r="L187" s="47">
        <f>LN(Prices!L188/Prices!L187)</f>
        <v>4.2556877574236856E-3</v>
      </c>
      <c r="M187" s="47">
        <f>LN(Prices!M188/Prices!M187)</f>
        <v>1.400022867338966E-2</v>
      </c>
      <c r="N187" s="47">
        <f>LN(Prices!N188/Prices!N187)</f>
        <v>5.6480076871093148E-3</v>
      </c>
      <c r="O187" s="47">
        <f>LN(Prices!O188/Prices!O187)</f>
        <v>1.0471299867295437E-2</v>
      </c>
      <c r="P187" s="47">
        <f>LN(Prices!P188/Prices!P187)</f>
        <v>2.6827717858365199E-2</v>
      </c>
      <c r="Q187" s="47">
        <f>LN(Prices!Q188/Prices!Q187)</f>
        <v>6.2207438286140677E-2</v>
      </c>
      <c r="R187" s="47" t="e">
        <f>LN(Prices!R188/Prices!R187)</f>
        <v>#DIV/0!</v>
      </c>
      <c r="S187" s="47" t="e">
        <f>LN(Prices!S188/Prices!S187)</f>
        <v>#DIV/0!</v>
      </c>
    </row>
    <row r="188" spans="1:19">
      <c r="A188" s="48">
        <f>Prices!A189</f>
        <v>41488</v>
      </c>
      <c r="B188" s="47">
        <f>LN(Prices!B189/Prices!B188)</f>
        <v>-9.9773001439418495E-3</v>
      </c>
      <c r="C188" s="47">
        <f>LN(Prices!C189/Prices!C188)</f>
        <v>-5.2015607649887044E-3</v>
      </c>
      <c r="D188" s="47">
        <f>LN(Prices!D189/Prices!D188)</f>
        <v>-1.5161164122094424E-2</v>
      </c>
      <c r="E188" s="47">
        <f>LN(Prices!E189/Prices!E188)</f>
        <v>1.1567114537304355E-2</v>
      </c>
      <c r="F188" s="47">
        <f>LN(Prices!F189/Prices!F188)</f>
        <v>8.1125377320149187E-3</v>
      </c>
      <c r="G188" s="47">
        <f>LN(Prices!G189/Prices!G188)</f>
        <v>1.6472702665723277E-2</v>
      </c>
      <c r="H188" s="47">
        <f>LN(Prices!H189/Prices!H188)</f>
        <v>1.2530452614486338E-5</v>
      </c>
      <c r="I188" s="47">
        <f>LN(Prices!I189/Prices!I188)</f>
        <v>-1.2509215305686617E-2</v>
      </c>
      <c r="J188" s="47">
        <f>LN(Prices!J189/Prices!J188)</f>
        <v>-1.0027772907258639E-2</v>
      </c>
      <c r="K188" s="47">
        <f>LN(Prices!K189/Prices!K188)</f>
        <v>-9.0794159219177526E-3</v>
      </c>
      <c r="L188" s="47">
        <f>LN(Prices!L189/Prices!L188)</f>
        <v>-6.4758235852354941E-3</v>
      </c>
      <c r="M188" s="47">
        <f>LN(Prices!M189/Prices!M188)</f>
        <v>-2.6362327536615354E-2</v>
      </c>
      <c r="N188" s="47">
        <f>LN(Prices!N189/Prices!N188)</f>
        <v>1.0146989984380054E-2</v>
      </c>
      <c r="O188" s="47">
        <f>LN(Prices!O189/Prices!O188)</f>
        <v>7.3757718276250489E-3</v>
      </c>
      <c r="P188" s="47">
        <f>LN(Prices!P189/Prices!P188)</f>
        <v>-1.6462707971494062E-2</v>
      </c>
      <c r="Q188" s="47">
        <f>LN(Prices!Q189/Prices!Q188)</f>
        <v>-1.1422331175893856E-3</v>
      </c>
      <c r="R188" s="47" t="e">
        <f>LN(Prices!R189/Prices!R188)</f>
        <v>#DIV/0!</v>
      </c>
      <c r="S188" s="47" t="e">
        <f>LN(Prices!S189/Prices!S188)</f>
        <v>#DIV/0!</v>
      </c>
    </row>
    <row r="189" spans="1:19">
      <c r="A189" s="48">
        <f>Prices!A190</f>
        <v>41495</v>
      </c>
      <c r="B189" s="47">
        <f>LN(Prices!B190/Prices!B189)</f>
        <v>-4.391611576339844E-3</v>
      </c>
      <c r="C189" s="47">
        <f>LN(Prices!C190/Prices!C189)</f>
        <v>7.5140565845984442E-3</v>
      </c>
      <c r="D189" s="47">
        <f>LN(Prices!D190/Prices!D189)</f>
        <v>-2.8294146129972307E-4</v>
      </c>
      <c r="E189" s="47">
        <f>LN(Prices!E190/Prices!E189)</f>
        <v>-4.5413783842503282E-3</v>
      </c>
      <c r="F189" s="47">
        <f>LN(Prices!F190/Prices!F189)</f>
        <v>-4.4537491799252872E-3</v>
      </c>
      <c r="G189" s="47">
        <f>LN(Prices!G190/Prices!G189)</f>
        <v>-6.722869176039664E-3</v>
      </c>
      <c r="H189" s="47">
        <f>LN(Prices!H190/Prices!H189)</f>
        <v>9.0081720322493508E-4</v>
      </c>
      <c r="I189" s="47">
        <f>LN(Prices!I190/Prices!I189)</f>
        <v>-9.5173396499392202E-3</v>
      </c>
      <c r="J189" s="47">
        <f>LN(Prices!J190/Prices!J189)</f>
        <v>2.1007038306861923E-2</v>
      </c>
      <c r="K189" s="47">
        <f>LN(Prices!K190/Prices!K189)</f>
        <v>-1.095090454391641E-3</v>
      </c>
      <c r="L189" s="47">
        <f>LN(Prices!L190/Prices!L189)</f>
        <v>1.2403523218510843E-2</v>
      </c>
      <c r="M189" s="47">
        <f>LN(Prices!M190/Prices!M189)</f>
        <v>8.1235215214793474E-3</v>
      </c>
      <c r="N189" s="47">
        <f>LN(Prices!N190/Prices!N189)</f>
        <v>0</v>
      </c>
      <c r="O189" s="47">
        <f>LN(Prices!O190/Prices!O189)</f>
        <v>-5.9355097128635757E-3</v>
      </c>
      <c r="P189" s="47">
        <f>LN(Prices!P190/Prices!P189)</f>
        <v>-1.9054805489040447E-4</v>
      </c>
      <c r="Q189" s="47">
        <f>LN(Prices!Q190/Prices!Q189)</f>
        <v>7.6784632278940834E-2</v>
      </c>
      <c r="R189" s="47" t="e">
        <f>LN(Prices!R190/Prices!R189)</f>
        <v>#DIV/0!</v>
      </c>
      <c r="S189" s="47" t="e">
        <f>LN(Prices!S190/Prices!S189)</f>
        <v>#DIV/0!</v>
      </c>
    </row>
    <row r="190" spans="1:19">
      <c r="A190" s="48">
        <f>Prices!A191</f>
        <v>41502</v>
      </c>
      <c r="B190" s="47">
        <f>LN(Prices!B191/Prices!B190)</f>
        <v>-1.7461707746677508E-3</v>
      </c>
      <c r="C190" s="47">
        <f>LN(Prices!C191/Prices!C190)</f>
        <v>-9.9786837557036059E-3</v>
      </c>
      <c r="D190" s="47">
        <f>LN(Prices!D191/Prices!D190)</f>
        <v>-3.7892714243125895E-2</v>
      </c>
      <c r="E190" s="47">
        <f>LN(Prices!E191/Prices!E190)</f>
        <v>-1.1924903310272959E-2</v>
      </c>
      <c r="F190" s="47">
        <f>LN(Prices!F191/Prices!F190)</f>
        <v>-1.1221935699607416E-2</v>
      </c>
      <c r="G190" s="47">
        <f>LN(Prices!G191/Prices!G190)</f>
        <v>1.994394162840574E-2</v>
      </c>
      <c r="H190" s="47">
        <f>LN(Prices!H191/Prices!H190)</f>
        <v>-5.5584883771825312E-3</v>
      </c>
      <c r="I190" s="47">
        <f>LN(Prices!I191/Prices!I190)</f>
        <v>-1.6640397791997212E-2</v>
      </c>
      <c r="J190" s="47">
        <f>LN(Prices!J191/Prices!J190)</f>
        <v>-1.5555508753370554E-2</v>
      </c>
      <c r="K190" s="47">
        <f>LN(Prices!K191/Prices!K190)</f>
        <v>-1.9546998905429012E-2</v>
      </c>
      <c r="L190" s="47">
        <f>LN(Prices!L191/Prices!L190)</f>
        <v>-1.703038435596806E-2</v>
      </c>
      <c r="M190" s="47">
        <f>LN(Prices!M191/Prices!M190)</f>
        <v>-2.7581591544856402E-2</v>
      </c>
      <c r="N190" s="47">
        <f>LN(Prices!N191/Prices!N190)</f>
        <v>4.885207566049341E-3</v>
      </c>
      <c r="O190" s="47">
        <f>LN(Prices!O191/Prices!O190)</f>
        <v>1.3967161152464994E-2</v>
      </c>
      <c r="P190" s="47">
        <f>LN(Prices!P191/Prices!P190)</f>
        <v>4.4975930813667991E-2</v>
      </c>
      <c r="Q190" s="47">
        <f>LN(Prices!Q191/Prices!Q190)</f>
        <v>7.4177303597803584E-2</v>
      </c>
      <c r="R190" s="47" t="e">
        <f>LN(Prices!R191/Prices!R190)</f>
        <v>#DIV/0!</v>
      </c>
      <c r="S190" s="47" t="e">
        <f>LN(Prices!S191/Prices!S190)</f>
        <v>#DIV/0!</v>
      </c>
    </row>
    <row r="191" spans="1:19">
      <c r="A191" s="48">
        <f>Prices!A192</f>
        <v>41509</v>
      </c>
      <c r="B191" s="47">
        <f>LN(Prices!B192/Prices!B191)</f>
        <v>-2.8361552913503365E-2</v>
      </c>
      <c r="C191" s="47">
        <f>LN(Prices!C192/Prices!C191)</f>
        <v>-1.4445394577039616E-2</v>
      </c>
      <c r="D191" s="47">
        <f>LN(Prices!D192/Prices!D191)</f>
        <v>1.4684721720180859E-3</v>
      </c>
      <c r="E191" s="47">
        <f>LN(Prices!E192/Prices!E191)</f>
        <v>-2.0548240380652212E-4</v>
      </c>
      <c r="F191" s="47">
        <f>LN(Prices!F192/Prices!F191)</f>
        <v>-1.3688319158741077E-3</v>
      </c>
      <c r="G191" s="47">
        <f>LN(Prices!G192/Prices!G191)</f>
        <v>5.7803629154995493E-3</v>
      </c>
      <c r="H191" s="47">
        <f>LN(Prices!H192/Prices!H191)</f>
        <v>-1.3246453278525497E-3</v>
      </c>
      <c r="I191" s="47">
        <f>LN(Prices!I192/Prices!I191)</f>
        <v>-2.0121390711417508E-2</v>
      </c>
      <c r="J191" s="47">
        <f>LN(Prices!J192/Prices!J191)</f>
        <v>-1.1818742937645853E-2</v>
      </c>
      <c r="K191" s="47">
        <f>LN(Prices!K192/Prices!K191)</f>
        <v>-1.1612792050812287E-2</v>
      </c>
      <c r="L191" s="47">
        <f>LN(Prices!L192/Prices!L191)</f>
        <v>-6.0298227317297512E-3</v>
      </c>
      <c r="M191" s="47">
        <f>LN(Prices!M192/Prices!M191)</f>
        <v>1.3629534682503544E-2</v>
      </c>
      <c r="N191" s="47">
        <f>LN(Prices!N192/Prices!N191)</f>
        <v>-9.0009006976925579E-4</v>
      </c>
      <c r="O191" s="47">
        <f>LN(Prices!O192/Prices!O191)</f>
        <v>7.4555265325515034E-3</v>
      </c>
      <c r="P191" s="47">
        <f>LN(Prices!P192/Prices!P191)</f>
        <v>6.0013548716741907E-3</v>
      </c>
      <c r="Q191" s="47">
        <f>LN(Prices!Q192/Prices!Q191)</f>
        <v>0.17875279223497434</v>
      </c>
      <c r="R191" s="47" t="e">
        <f>LN(Prices!R192/Prices!R191)</f>
        <v>#DIV/0!</v>
      </c>
      <c r="S191" s="47" t="e">
        <f>LN(Prices!S192/Prices!S191)</f>
        <v>#DIV/0!</v>
      </c>
    </row>
    <row r="192" spans="1:19">
      <c r="A192" s="48">
        <f>Prices!A193</f>
        <v>41516</v>
      </c>
      <c r="B192" s="47">
        <f>LN(Prices!B193/Prices!B192)</f>
        <v>-2.0601409788166984E-2</v>
      </c>
      <c r="C192" s="47">
        <f>LN(Prices!C193/Prices!C192)</f>
        <v>-8.9680126345017732E-3</v>
      </c>
      <c r="D192" s="47">
        <f>LN(Prices!D193/Prices!D192)</f>
        <v>-1.2046204126460477E-2</v>
      </c>
      <c r="E192" s="47">
        <f>LN(Prices!E193/Prices!E192)</f>
        <v>-2.3984539115314566E-2</v>
      </c>
      <c r="F192" s="47">
        <f>LN(Prices!F193/Prices!F192)</f>
        <v>-2.2160037048630805E-2</v>
      </c>
      <c r="G192" s="47">
        <f>LN(Prices!G193/Prices!G192)</f>
        <v>2.6395667087134027E-2</v>
      </c>
      <c r="H192" s="47">
        <f>LN(Prices!H193/Prices!H192)</f>
        <v>1.6538385750053887E-3</v>
      </c>
      <c r="I192" s="47">
        <f>LN(Prices!I193/Prices!I192)</f>
        <v>-8.9505699092219324E-3</v>
      </c>
      <c r="J192" s="47">
        <f>LN(Prices!J193/Prices!J192)</f>
        <v>8.6024111800187437E-3</v>
      </c>
      <c r="K192" s="47">
        <f>LN(Prices!K193/Prices!K192)</f>
        <v>-7.5643325889264319E-3</v>
      </c>
      <c r="L192" s="47">
        <f>LN(Prices!L193/Prices!L192)</f>
        <v>-9.2006551305234951E-3</v>
      </c>
      <c r="M192" s="47">
        <f>LN(Prices!M193/Prices!M192)</f>
        <v>7.0512785133926394E-3</v>
      </c>
      <c r="N192" s="47">
        <f>LN(Prices!N193/Prices!N192)</f>
        <v>4.1187761825065144E-3</v>
      </c>
      <c r="O192" s="47">
        <f>LN(Prices!O193/Prices!O192)</f>
        <v>-2.8214189925072578E-3</v>
      </c>
      <c r="P192" s="47">
        <f>LN(Prices!P193/Prices!P192)</f>
        <v>1.2439600923104232E-2</v>
      </c>
      <c r="Q192" s="47">
        <f>LN(Prices!Q193/Prices!Q192)</f>
        <v>-0.1448567083218556</v>
      </c>
      <c r="R192" s="47" t="e">
        <f>LN(Prices!R193/Prices!R192)</f>
        <v>#DIV/0!</v>
      </c>
      <c r="S192" s="47" t="e">
        <f>LN(Prices!S193/Prices!S192)</f>
        <v>#DIV/0!</v>
      </c>
    </row>
    <row r="193" spans="1:19">
      <c r="A193" s="48">
        <f>Prices!A194</f>
        <v>41523</v>
      </c>
      <c r="B193" s="47">
        <f>LN(Prices!B194/Prices!B193)</f>
        <v>2.2356978042761304E-2</v>
      </c>
      <c r="C193" s="47">
        <f>LN(Prices!C194/Prices!C193)</f>
        <v>1.7652598252521849E-2</v>
      </c>
      <c r="D193" s="47">
        <f>LN(Prices!D194/Prices!D193)</f>
        <v>1.4274160019909114E-2</v>
      </c>
      <c r="E193" s="47">
        <f>LN(Prices!E194/Prices!E193)</f>
        <v>1.9939218093926535E-2</v>
      </c>
      <c r="F193" s="47">
        <f>LN(Prices!F194/Prices!F193)</f>
        <v>1.8454804320528696E-2</v>
      </c>
      <c r="G193" s="47">
        <f>LN(Prices!G194/Prices!G193)</f>
        <v>1.8337975310800721E-2</v>
      </c>
      <c r="H193" s="47">
        <f>LN(Prices!H194/Prices!H193)</f>
        <v>-4.459112850926439E-3</v>
      </c>
      <c r="I193" s="47">
        <f>LN(Prices!I194/Prices!I193)</f>
        <v>1.4850674169114729E-4</v>
      </c>
      <c r="J193" s="47">
        <f>LN(Prices!J194/Prices!J193)</f>
        <v>-5.1868725805607934E-3</v>
      </c>
      <c r="K193" s="47">
        <f>LN(Prices!K194/Prices!K193)</f>
        <v>3.032602779044422E-3</v>
      </c>
      <c r="L193" s="47">
        <f>LN(Prices!L194/Prices!L193)</f>
        <v>0</v>
      </c>
      <c r="M193" s="47">
        <f>LN(Prices!M194/Prices!M193)</f>
        <v>1.4246466233731917E-3</v>
      </c>
      <c r="N193" s="47">
        <f>LN(Prices!N194/Prices!N193)</f>
        <v>-1.1197652041516411E-2</v>
      </c>
      <c r="O193" s="47">
        <f>LN(Prices!O194/Prices!O193)</f>
        <v>-4.0536683247542026E-3</v>
      </c>
      <c r="P193" s="47">
        <f>LN(Prices!P194/Prices!P193)</f>
        <v>-9.5390459037970228E-3</v>
      </c>
      <c r="Q193" s="47">
        <f>LN(Prices!Q194/Prices!Q193)</f>
        <v>9.0606890415299693E-2</v>
      </c>
      <c r="R193" s="47" t="e">
        <f>LN(Prices!R194/Prices!R193)</f>
        <v>#DIV/0!</v>
      </c>
      <c r="S193" s="47" t="e">
        <f>LN(Prices!S194/Prices!S193)</f>
        <v>#DIV/0!</v>
      </c>
    </row>
    <row r="194" spans="1:19">
      <c r="A194" s="48">
        <f>Prices!A195</f>
        <v>41530</v>
      </c>
      <c r="B194" s="47">
        <f>LN(Prices!B195/Prices!B194)</f>
        <v>3.2664809252275842E-2</v>
      </c>
      <c r="C194" s="47">
        <f>LN(Prices!C195/Prices!C194)</f>
        <v>9.2786480283115168E-3</v>
      </c>
      <c r="D194" s="47">
        <f>LN(Prices!D195/Prices!D194)</f>
        <v>2.5613518284043423E-2</v>
      </c>
      <c r="E194" s="47">
        <f>LN(Prices!E195/Prices!E194)</f>
        <v>2.0632327477624817E-2</v>
      </c>
      <c r="F194" s="47">
        <f>LN(Prices!F195/Prices!F194)</f>
        <v>2.1759204839888763E-2</v>
      </c>
      <c r="G194" s="47">
        <f>LN(Prices!G195/Prices!G194)</f>
        <v>-2.9185120777393089E-2</v>
      </c>
      <c r="H194" s="47">
        <f>LN(Prices!H195/Prices!H194)</f>
        <v>1.4740171962185807E-3</v>
      </c>
      <c r="I194" s="47">
        <f>LN(Prices!I195/Prices!I194)</f>
        <v>3.1505225046972556E-2</v>
      </c>
      <c r="J194" s="47">
        <f>LN(Prices!J195/Prices!J194)</f>
        <v>1.1164345626063533E-2</v>
      </c>
      <c r="K194" s="47">
        <f>LN(Prices!K195/Prices!K194)</f>
        <v>1.5128595926304088E-3</v>
      </c>
      <c r="L194" s="47">
        <f>LN(Prices!L195/Prices!L194)</f>
        <v>1.2306247688676669E-2</v>
      </c>
      <c r="M194" s="47">
        <f>LN(Prices!M195/Prices!M194)</f>
        <v>1.4937702057669672E-2</v>
      </c>
      <c r="N194" s="47">
        <f>LN(Prices!N195/Prices!N194)</f>
        <v>-4.8484943466215206E-3</v>
      </c>
      <c r="O194" s="47">
        <f>LN(Prices!O195/Prices!O194)</f>
        <v>7.9630526096911985E-3</v>
      </c>
      <c r="P194" s="47">
        <f>LN(Prices!P195/Prices!P194)</f>
        <v>-4.7411916123244427E-2</v>
      </c>
      <c r="Q194" s="47">
        <f>LN(Prices!Q195/Prices!Q194)</f>
        <v>-3.1585460411774957E-2</v>
      </c>
      <c r="R194" s="47" t="e">
        <f>LN(Prices!R195/Prices!R194)</f>
        <v>#DIV/0!</v>
      </c>
      <c r="S194" s="47" t="e">
        <f>LN(Prices!S195/Prices!S194)</f>
        <v>#DIV/0!</v>
      </c>
    </row>
    <row r="195" spans="1:19">
      <c r="A195" s="48">
        <f>Prices!A196</f>
        <v>41537</v>
      </c>
      <c r="B195" s="47">
        <f>LN(Prices!B196/Prices!B195)</f>
        <v>3.2243315203187461E-2</v>
      </c>
      <c r="C195" s="47">
        <f>LN(Prices!C196/Prices!C195)</f>
        <v>6.5456803395566041E-3</v>
      </c>
      <c r="D195" s="47">
        <f>LN(Prices!D196/Prices!D195)</f>
        <v>3.0968838988796366E-2</v>
      </c>
      <c r="E195" s="47">
        <f>LN(Prices!E196/Prices!E195)</f>
        <v>1.9077227424797578E-2</v>
      </c>
      <c r="F195" s="47">
        <f>LN(Prices!F196/Prices!F195)</f>
        <v>1.8790531544972944E-2</v>
      </c>
      <c r="G195" s="47">
        <f>LN(Prices!G196/Prices!G195)</f>
        <v>-3.2074821655028396E-2</v>
      </c>
      <c r="H195" s="47">
        <f>LN(Prices!H196/Prices!H195)</f>
        <v>3.2512756491263942E-3</v>
      </c>
      <c r="I195" s="47">
        <f>LN(Prices!I196/Prices!I195)</f>
        <v>4.413123253744141E-2</v>
      </c>
      <c r="J195" s="47">
        <f>LN(Prices!J196/Prices!J195)</f>
        <v>2.8161035798174239E-2</v>
      </c>
      <c r="K195" s="47">
        <f>LN(Prices!K196/Prices!K195)</f>
        <v>3.5273751627884778E-2</v>
      </c>
      <c r="L195" s="47">
        <f>LN(Prices!L196/Prices!L195)</f>
        <v>1.9481689479349276E-2</v>
      </c>
      <c r="M195" s="47">
        <f>LN(Prices!M196/Prices!M195)</f>
        <v>-3.7135587414818282E-3</v>
      </c>
      <c r="N195" s="47">
        <f>LN(Prices!N196/Prices!N195)</f>
        <v>1.0350260494938555E-2</v>
      </c>
      <c r="O195" s="47">
        <f>LN(Prices!O196/Prices!O195)</f>
        <v>1.5045514727282832E-2</v>
      </c>
      <c r="P195" s="47">
        <f>LN(Prices!P196/Prices!P195)</f>
        <v>2.6575168176395044E-2</v>
      </c>
      <c r="Q195" s="47">
        <f>LN(Prices!Q196/Prices!Q195)</f>
        <v>7.1139853627692831E-2</v>
      </c>
      <c r="R195" s="47" t="e">
        <f>LN(Prices!R196/Prices!R195)</f>
        <v>#DIV/0!</v>
      </c>
      <c r="S195" s="47" t="e">
        <f>LN(Prices!S196/Prices!S195)</f>
        <v>#DIV/0!</v>
      </c>
    </row>
    <row r="196" spans="1:19">
      <c r="A196" s="48">
        <f>Prices!A197</f>
        <v>41544</v>
      </c>
      <c r="B196" s="47">
        <f>LN(Prices!B197/Prices!B196)</f>
        <v>-1.9065103546393684E-2</v>
      </c>
      <c r="C196" s="47">
        <f>LN(Prices!C197/Prices!C196)</f>
        <v>-3.2115615098056416E-4</v>
      </c>
      <c r="D196" s="47">
        <f>LN(Prices!D197/Prices!D196)</f>
        <v>-6.3848313951970041E-3</v>
      </c>
      <c r="E196" s="47">
        <f>LN(Prices!E197/Prices!E196)</f>
        <v>-5.3042696319316835E-3</v>
      </c>
      <c r="F196" s="47">
        <f>LN(Prices!F197/Prices!F196)</f>
        <v>-5.3612333463919819E-3</v>
      </c>
      <c r="G196" s="47">
        <f>LN(Prices!G197/Prices!G196)</f>
        <v>-5.4165842783481149E-3</v>
      </c>
      <c r="H196" s="47">
        <f>LN(Prices!H197/Prices!H196)</f>
        <v>3.7190995709709025E-3</v>
      </c>
      <c r="I196" s="47">
        <f>LN(Prices!I197/Prices!I196)</f>
        <v>-1.5798583836499607E-2</v>
      </c>
      <c r="J196" s="47">
        <f>LN(Prices!J197/Prices!J196)</f>
        <v>-4.9143671552226804E-3</v>
      </c>
      <c r="K196" s="47">
        <f>LN(Prices!K197/Prices!K196)</f>
        <v>-1.8258175603447905E-3</v>
      </c>
      <c r="L196" s="47">
        <f>LN(Prices!L197/Prices!L196)</f>
        <v>3.1710717123639653E-3</v>
      </c>
      <c r="M196" s="47">
        <f>LN(Prices!M197/Prices!M196)</f>
        <v>-3.0211503341762112E-3</v>
      </c>
      <c r="N196" s="47">
        <f>LN(Prices!N197/Prices!N196)</f>
        <v>1.7877571107405874E-2</v>
      </c>
      <c r="O196" s="47">
        <f>LN(Prices!O197/Prices!O196)</f>
        <v>9.5940538380956571E-3</v>
      </c>
      <c r="P196" s="47">
        <f>LN(Prices!P197/Prices!P196)</f>
        <v>-1.3386146495966974E-2</v>
      </c>
      <c r="Q196" s="47">
        <f>LN(Prices!Q197/Prices!Q196)</f>
        <v>-4.3176273228364086E-2</v>
      </c>
      <c r="R196" s="47" t="e">
        <f>LN(Prices!R197/Prices!R196)</f>
        <v>#DIV/0!</v>
      </c>
      <c r="S196" s="47" t="e">
        <f>LN(Prices!S197/Prices!S196)</f>
        <v>#DIV/0!</v>
      </c>
    </row>
    <row r="197" spans="1:19">
      <c r="A197" s="48">
        <f>Prices!A198</f>
        <v>41551</v>
      </c>
      <c r="B197" s="47">
        <f>LN(Prices!B198/Prices!B197)</f>
        <v>1.2314282004751065E-2</v>
      </c>
      <c r="C197" s="47">
        <f>LN(Prices!C198/Prices!C197)</f>
        <v>3.3467056470030104E-3</v>
      </c>
      <c r="D197" s="47">
        <f>LN(Prices!D198/Prices!D197)</f>
        <v>-1.4191796175477318E-2</v>
      </c>
      <c r="E197" s="47">
        <f>LN(Prices!E198/Prices!E197)</f>
        <v>-4.8283891657379752E-3</v>
      </c>
      <c r="F197" s="47">
        <f>LN(Prices!F198/Prices!F197)</f>
        <v>-5.6570647687874294E-3</v>
      </c>
      <c r="G197" s="47">
        <f>LN(Prices!G198/Prices!G197)</f>
        <v>7.6115732701125451E-3</v>
      </c>
      <c r="H197" s="47">
        <f>LN(Prices!H198/Prices!H197)</f>
        <v>1.0764382981266309E-3</v>
      </c>
      <c r="I197" s="47">
        <f>LN(Prices!I198/Prices!I197)</f>
        <v>-1.7522251721331095E-2</v>
      </c>
      <c r="J197" s="47">
        <f>LN(Prices!J198/Prices!J197)</f>
        <v>8.8828098598987253E-3</v>
      </c>
      <c r="K197" s="47">
        <f>LN(Prices!K198/Prices!K197)</f>
        <v>-1.0970928143730994E-3</v>
      </c>
      <c r="L197" s="47">
        <f>LN(Prices!L198/Prices!L197)</f>
        <v>4.5366792083113318E-3</v>
      </c>
      <c r="M197" s="47">
        <f>LN(Prices!M198/Prices!M197)</f>
        <v>-1.2483036201789043E-2</v>
      </c>
      <c r="N197" s="47">
        <f>LN(Prices!N198/Prices!N197)</f>
        <v>-4.9587490130331207E-3</v>
      </c>
      <c r="O197" s="47">
        <f>LN(Prices!O198/Prices!O197)</f>
        <v>5.7249689655836187E-3</v>
      </c>
      <c r="P197" s="47">
        <f>LN(Prices!P198/Prices!P197)</f>
        <v>-1.2810417362845333E-2</v>
      </c>
      <c r="Q197" s="47">
        <f>LN(Prices!Q198/Prices!Q197)</f>
        <v>6.8228157800952982E-2</v>
      </c>
      <c r="R197" s="47" t="e">
        <f>LN(Prices!R198/Prices!R197)</f>
        <v>#DIV/0!</v>
      </c>
      <c r="S197" s="47" t="e">
        <f>LN(Prices!S198/Prices!S197)</f>
        <v>#DIV/0!</v>
      </c>
    </row>
    <row r="198" spans="1:19">
      <c r="A198" s="48">
        <f>Prices!A199</f>
        <v>41558</v>
      </c>
      <c r="B198" s="47">
        <f>LN(Prices!B199/Prices!B198)</f>
        <v>1.6224516533874422E-2</v>
      </c>
      <c r="C198" s="47">
        <f>LN(Prices!C199/Prices!C198)</f>
        <v>-3.182766771616362E-3</v>
      </c>
      <c r="D198" s="47">
        <f>LN(Prices!D199/Prices!D198)</f>
        <v>1.8526822138401053E-2</v>
      </c>
      <c r="E198" s="47">
        <f>LN(Prices!E199/Prices!E198)</f>
        <v>6.3449332787300439E-3</v>
      </c>
      <c r="F198" s="47">
        <f>LN(Prices!F199/Prices!F198)</f>
        <v>7.1823145754062387E-3</v>
      </c>
      <c r="G198" s="47">
        <f>LN(Prices!G199/Prices!G198)</f>
        <v>1.649036189941543E-2</v>
      </c>
      <c r="H198" s="47">
        <f>LN(Prices!H199/Prices!H198)</f>
        <v>-6.4071222411363519E-4</v>
      </c>
      <c r="I198" s="47">
        <f>LN(Prices!I199/Prices!I198)</f>
        <v>1.7642944725076375E-2</v>
      </c>
      <c r="J198" s="47">
        <f>LN(Prices!J199/Prices!J198)</f>
        <v>6.0857292990516593E-4</v>
      </c>
      <c r="K198" s="47">
        <f>LN(Prices!K199/Prices!K198)</f>
        <v>1.0917138995348446E-2</v>
      </c>
      <c r="L198" s="47">
        <f>LN(Prices!L199/Prices!L198)</f>
        <v>3.5143538806277964E-3</v>
      </c>
      <c r="M198" s="47">
        <f>LN(Prices!M199/Prices!M198)</f>
        <v>-5.1192903856193319E-3</v>
      </c>
      <c r="N198" s="47">
        <f>LN(Prices!N199/Prices!N198)</f>
        <v>5.6967564266035015E-3</v>
      </c>
      <c r="O198" s="47">
        <f>LN(Prices!O199/Prices!O198)</f>
        <v>-6.1619091429419423E-3</v>
      </c>
      <c r="P198" s="47">
        <f>LN(Prices!P199/Prices!P198)</f>
        <v>-4.0628330731971057E-2</v>
      </c>
      <c r="Q198" s="47">
        <f>LN(Prices!Q199/Prices!Q198)</f>
        <v>0.23225265773774226</v>
      </c>
      <c r="R198" s="47" t="e">
        <f>LN(Prices!R199/Prices!R198)</f>
        <v>#DIV/0!</v>
      </c>
      <c r="S198" s="47" t="e">
        <f>LN(Prices!S199/Prices!S198)</f>
        <v>#DIV/0!</v>
      </c>
    </row>
    <row r="199" spans="1:19">
      <c r="A199" s="48">
        <f>Prices!A200</f>
        <v>41565</v>
      </c>
      <c r="B199" s="47">
        <f>LN(Prices!B200/Prices!B199)</f>
        <v>1.1857623264238429E-2</v>
      </c>
      <c r="C199" s="47">
        <f>LN(Prices!C200/Prices!C199)</f>
        <v>1.1868043007122245E-2</v>
      </c>
      <c r="D199" s="47">
        <f>LN(Prices!D200/Prices!D199)</f>
        <v>2.4432877951132897E-2</v>
      </c>
      <c r="E199" s="47">
        <f>LN(Prices!E200/Prices!E199)</f>
        <v>2.5854794163139627E-2</v>
      </c>
      <c r="F199" s="47">
        <f>LN(Prices!F200/Prices!F199)</f>
        <v>2.5385726955327016E-2</v>
      </c>
      <c r="G199" s="47">
        <f>LN(Prices!G200/Prices!G199)</f>
        <v>-1.2114785182673152E-2</v>
      </c>
      <c r="H199" s="47">
        <f>LN(Prices!H200/Prices!H199)</f>
        <v>1.9189825752015334E-3</v>
      </c>
      <c r="I199" s="47">
        <f>LN(Prices!I200/Prices!I199)</f>
        <v>3.0158736261820907E-2</v>
      </c>
      <c r="J199" s="47">
        <f>LN(Prices!J200/Prices!J199)</f>
        <v>1.1357128611919901E-2</v>
      </c>
      <c r="K199" s="47">
        <f>LN(Prices!K200/Prices!K199)</f>
        <v>1.0082908612905638E-2</v>
      </c>
      <c r="L199" s="47">
        <f>LN(Prices!L200/Prices!L199)</f>
        <v>1.2451393538640785E-2</v>
      </c>
      <c r="M199" s="47">
        <f>LN(Prices!M200/Prices!M199)</f>
        <v>6.6499810258321586E-3</v>
      </c>
      <c r="N199" s="47">
        <f>LN(Prices!N200/Prices!N199)</f>
        <v>-8.8567427739449857E-4</v>
      </c>
      <c r="O199" s="47">
        <f>LN(Prices!O200/Prices!O199)</f>
        <v>-4.1918289553052731E-3</v>
      </c>
      <c r="P199" s="47">
        <f>LN(Prices!P200/Prices!P199)</f>
        <v>4.0249726414388336E-2</v>
      </c>
      <c r="Q199" s="47">
        <f>LN(Prices!Q200/Prices!Q199)</f>
        <v>0.10599973955445072</v>
      </c>
      <c r="R199" s="47" t="e">
        <f>LN(Prices!R200/Prices!R199)</f>
        <v>#DIV/0!</v>
      </c>
      <c r="S199" s="47" t="e">
        <f>LN(Prices!S200/Prices!S199)</f>
        <v>#DIV/0!</v>
      </c>
    </row>
    <row r="200" spans="1:19">
      <c r="A200" s="48">
        <f>Prices!A201</f>
        <v>41572</v>
      </c>
      <c r="B200" s="47">
        <f>LN(Prices!B201/Prices!B200)</f>
        <v>-8.7573145311520707E-3</v>
      </c>
      <c r="C200" s="47">
        <f>LN(Prices!C201/Prices!C200)</f>
        <v>-1.3691118814086464E-2</v>
      </c>
      <c r="D200" s="47">
        <f>LN(Prices!D201/Prices!D200)</f>
        <v>1.568203647057876E-3</v>
      </c>
      <c r="E200" s="47">
        <f>LN(Prices!E201/Prices!E200)</f>
        <v>6.1258418069969379E-3</v>
      </c>
      <c r="F200" s="47">
        <f>LN(Prices!F201/Prices!F200)</f>
        <v>5.0907091928420068E-3</v>
      </c>
      <c r="G200" s="47">
        <f>LN(Prices!G201/Prices!G200)</f>
        <v>-2.7760347663948925E-2</v>
      </c>
      <c r="H200" s="47">
        <f>LN(Prices!H201/Prices!H200)</f>
        <v>2.085229933797898E-3</v>
      </c>
      <c r="I200" s="47">
        <f>LN(Prices!I201/Prices!I200)</f>
        <v>-2.3598535386933077E-3</v>
      </c>
      <c r="J200" s="47">
        <f>LN(Prices!J201/Prices!J200)</f>
        <v>5.8344444644266632E-3</v>
      </c>
      <c r="K200" s="47">
        <f>LN(Prices!K201/Prices!K200)</f>
        <v>2.8622559791311986E-3</v>
      </c>
      <c r="L200" s="47">
        <f>LN(Prices!L201/Prices!L200)</f>
        <v>6.5778892005674472E-3</v>
      </c>
      <c r="M200" s="47">
        <f>LN(Prices!M201/Prices!M200)</f>
        <v>-3.7799503554917743E-3</v>
      </c>
      <c r="N200" s="47">
        <f>LN(Prices!N201/Prices!N200)</f>
        <v>1.0503603857071605E-2</v>
      </c>
      <c r="O200" s="47">
        <f>LN(Prices!O201/Prices!O200)</f>
        <v>1.3389581946542864E-2</v>
      </c>
      <c r="P200" s="47">
        <f>LN(Prices!P201/Prices!P200)</f>
        <v>1.9380945790765061E-2</v>
      </c>
      <c r="Q200" s="47">
        <f>LN(Prices!Q201/Prices!Q200)</f>
        <v>7.9362116411653832E-2</v>
      </c>
      <c r="R200" s="47">
        <f>LN(Prices!R201/Prices!R200)</f>
        <v>0</v>
      </c>
      <c r="S200" s="47" t="e">
        <f>LN(Prices!S201/Prices!S200)</f>
        <v>#DIV/0!</v>
      </c>
    </row>
    <row r="201" spans="1:19">
      <c r="A201" s="48">
        <f>Prices!A202</f>
        <v>41579</v>
      </c>
      <c r="B201" s="47">
        <f>LN(Prices!B202/Prices!B201)</f>
        <v>-2.8731306623657198E-3</v>
      </c>
      <c r="C201" s="47">
        <f>LN(Prices!C202/Prices!C201)</f>
        <v>2.2538883695515026E-3</v>
      </c>
      <c r="D201" s="47">
        <f>LN(Prices!D202/Prices!D201)</f>
        <v>-2.0801667263021371E-2</v>
      </c>
      <c r="E201" s="47">
        <f>LN(Prices!E202/Prices!E201)</f>
        <v>-6.3010608312251502E-3</v>
      </c>
      <c r="F201" s="47">
        <f>LN(Prices!F202/Prices!F201)</f>
        <v>-6.1895748862993774E-3</v>
      </c>
      <c r="G201" s="47">
        <f>LN(Prices!G202/Prices!G201)</f>
        <v>-9.5847379129875131E-3</v>
      </c>
      <c r="H201" s="47">
        <f>LN(Prices!H202/Prices!H201)</f>
        <v>-4.5117928192409267E-5</v>
      </c>
      <c r="I201" s="47">
        <f>LN(Prices!I202/Prices!I201)</f>
        <v>-1.6213798965595449E-2</v>
      </c>
      <c r="J201" s="47">
        <f>LN(Prices!J202/Prices!J201)</f>
        <v>-7.9651111133604343E-3</v>
      </c>
      <c r="K201" s="47">
        <f>LN(Prices!K202/Prices!K201)</f>
        <v>-6.8112828307706859E-3</v>
      </c>
      <c r="L201" s="47">
        <f>LN(Prices!L202/Prices!L201)</f>
        <v>-2.2543636619835945E-2</v>
      </c>
      <c r="M201" s="47">
        <f>LN(Prices!M202/Prices!M201)</f>
        <v>-1.5364919796168985E-3</v>
      </c>
      <c r="N201" s="47">
        <f>LN(Prices!N202/Prices!N201)</f>
        <v>8.4400966681041929E-3</v>
      </c>
      <c r="O201" s="47">
        <f>LN(Prices!O202/Prices!O201)</f>
        <v>-1.2373174972474976E-4</v>
      </c>
      <c r="P201" s="47">
        <f>LN(Prices!P202/Prices!P201)</f>
        <v>-2.1086441309394043E-2</v>
      </c>
      <c r="Q201" s="47">
        <f>LN(Prices!Q202/Prices!Q201)</f>
        <v>0.40641705664705707</v>
      </c>
      <c r="R201" s="47">
        <f>LN(Prices!R202/Prices!R201)</f>
        <v>6.4538521137571164E-2</v>
      </c>
      <c r="S201" s="47" t="e">
        <f>LN(Prices!S202/Prices!S201)</f>
        <v>#DIV/0!</v>
      </c>
    </row>
    <row r="202" spans="1:19">
      <c r="A202" s="48">
        <f>Prices!A203</f>
        <v>41586</v>
      </c>
      <c r="B202" s="47">
        <f>LN(Prices!B203/Prices!B202)</f>
        <v>-2.3829806297394753E-2</v>
      </c>
      <c r="C202" s="47">
        <f>LN(Prices!C203/Prices!C202)</f>
        <v>-8.8626415017911252E-3</v>
      </c>
      <c r="D202" s="47">
        <f>LN(Prices!D203/Prices!D202)</f>
        <v>-2.4856754936637592E-2</v>
      </c>
      <c r="E202" s="47">
        <f>LN(Prices!E203/Prices!E202)</f>
        <v>-9.8931175769815497E-4</v>
      </c>
      <c r="F202" s="47">
        <f>LN(Prices!F203/Prices!F202)</f>
        <v>-2.0069278092153587E-3</v>
      </c>
      <c r="G202" s="47">
        <f>LN(Prices!G203/Prices!G202)</f>
        <v>-7.4871221192774244E-3</v>
      </c>
      <c r="H202" s="47">
        <f>LN(Prices!H203/Prices!H202)</f>
        <v>-2.1391965320023869E-3</v>
      </c>
      <c r="I202" s="47">
        <f>LN(Prices!I203/Prices!I202)</f>
        <v>-2.0794340236529527E-2</v>
      </c>
      <c r="J202" s="47">
        <f>LN(Prices!J203/Prices!J202)</f>
        <v>-4.5560518861217612E-3</v>
      </c>
      <c r="K202" s="47">
        <f>LN(Prices!K203/Prices!K202)</f>
        <v>-2.2013919322116909E-2</v>
      </c>
      <c r="L202" s="47">
        <f>LN(Prices!L203/Prices!L202)</f>
        <v>-1.2484990516438038E-2</v>
      </c>
      <c r="M202" s="47">
        <f>LN(Prices!M203/Prices!M202)</f>
        <v>1.171987937031576E-2</v>
      </c>
      <c r="N202" s="47">
        <f>LN(Prices!N203/Prices!N202)</f>
        <v>-2.3087250663689558E-2</v>
      </c>
      <c r="O202" s="47">
        <f>LN(Prices!O203/Prices!O202)</f>
        <v>-1.4960074553382594E-2</v>
      </c>
      <c r="P202" s="47">
        <f>LN(Prices!P203/Prices!P202)</f>
        <v>-1.6052101836349267E-2</v>
      </c>
      <c r="Q202" s="47">
        <f>LN(Prices!Q203/Prices!Q202)</f>
        <v>0.45160117295380614</v>
      </c>
      <c r="R202" s="47">
        <f>LN(Prices!R203/Prices!R202)</f>
        <v>0.28376817313064462</v>
      </c>
      <c r="S202" s="47" t="e">
        <f>LN(Prices!S203/Prices!S202)</f>
        <v>#DIV/0!</v>
      </c>
    </row>
    <row r="203" spans="1:19">
      <c r="A203" s="48">
        <f>Prices!A204</f>
        <v>41593</v>
      </c>
      <c r="B203" s="47">
        <f>LN(Prices!B204/Prices!B203)</f>
        <v>2.3622820550646831E-3</v>
      </c>
      <c r="C203" s="47">
        <f>LN(Prices!C204/Prices!C203)</f>
        <v>8.3933055887874808E-3</v>
      </c>
      <c r="D203" s="47">
        <f>LN(Prices!D204/Prices!D203)</f>
        <v>1.7269843284596777E-2</v>
      </c>
      <c r="E203" s="47">
        <f>LN(Prices!E204/Prices!E203)</f>
        <v>1.567572452867827E-2</v>
      </c>
      <c r="F203" s="47">
        <f>LN(Prices!F204/Prices!F203)</f>
        <v>1.6007541833194198E-2</v>
      </c>
      <c r="G203" s="47">
        <f>LN(Prices!G204/Prices!G203)</f>
        <v>3.1647618244213811E-2</v>
      </c>
      <c r="H203" s="47">
        <f>LN(Prices!H204/Prices!H203)</f>
        <v>6.9242423366151372E-4</v>
      </c>
      <c r="I203" s="47">
        <f>LN(Prices!I204/Prices!I203)</f>
        <v>1.1065949441793331E-2</v>
      </c>
      <c r="J203" s="47">
        <f>LN(Prices!J204/Prices!J203)</f>
        <v>-2.3959228745136277E-3</v>
      </c>
      <c r="K203" s="47">
        <f>LN(Prices!K204/Prices!K203)</f>
        <v>-2.7506383022795765E-3</v>
      </c>
      <c r="L203" s="47">
        <f>LN(Prices!L204/Prices!L203)</f>
        <v>1.1892453596430009E-3</v>
      </c>
      <c r="M203" s="47">
        <f>LN(Prices!M204/Prices!M203)</f>
        <v>4.6497607275536885E-3</v>
      </c>
      <c r="N203" s="47">
        <f>LN(Prices!N204/Prices!N203)</f>
        <v>-9.3862429279634903E-3</v>
      </c>
      <c r="O203" s="47">
        <f>LN(Prices!O204/Prices!O203)</f>
        <v>5.1365685475373924E-3</v>
      </c>
      <c r="P203" s="47">
        <f>LN(Prices!P204/Prices!P203)</f>
        <v>-4.489111224676475E-3</v>
      </c>
      <c r="Q203" s="47">
        <f>LN(Prices!Q204/Prices!Q203)</f>
        <v>0.408690424314129</v>
      </c>
      <c r="R203" s="47">
        <f>LN(Prices!R204/Prices!R203)</f>
        <v>0.85566611005772031</v>
      </c>
      <c r="S203" s="47" t="e">
        <f>LN(Prices!S204/Prices!S203)</f>
        <v>#DIV/0!</v>
      </c>
    </row>
    <row r="204" spans="1:19">
      <c r="A204" s="48">
        <f>Prices!A205</f>
        <v>41600</v>
      </c>
      <c r="B204" s="47">
        <f>LN(Prices!B205/Prices!B204)</f>
        <v>2.2023461947362831E-3</v>
      </c>
      <c r="C204" s="47">
        <f>LN(Prices!C205/Prices!C204)</f>
        <v>-5.9000434743720093E-3</v>
      </c>
      <c r="D204" s="47">
        <f>LN(Prices!D205/Prices!D204)</f>
        <v>-2.1861557936442892E-2</v>
      </c>
      <c r="E204" s="47">
        <f>LN(Prices!E205/Prices!E204)</f>
        <v>1.0170589383947126E-3</v>
      </c>
      <c r="F204" s="47">
        <f>LN(Prices!F205/Prices!F204)</f>
        <v>7.0128465466937008E-4</v>
      </c>
      <c r="G204" s="47">
        <f>LN(Prices!G205/Prices!G204)</f>
        <v>2.323037735992212E-2</v>
      </c>
      <c r="H204" s="47">
        <f>LN(Prices!H205/Prices!H204)</f>
        <v>-5.6159625591194879E-4</v>
      </c>
      <c r="I204" s="47">
        <f>LN(Prices!I205/Prices!I204)</f>
        <v>-1.502649523284405E-2</v>
      </c>
      <c r="J204" s="47">
        <f>LN(Prices!J205/Prices!J204)</f>
        <v>-1.1997530747355181E-3</v>
      </c>
      <c r="K204" s="47">
        <f>LN(Prices!K205/Prices!K204)</f>
        <v>-2.9542118974315201E-3</v>
      </c>
      <c r="L204" s="47">
        <f>LN(Prices!L205/Prices!L204)</f>
        <v>2.2862959279466577E-3</v>
      </c>
      <c r="M204" s="47">
        <f>LN(Prices!M205/Prices!M204)</f>
        <v>1.0034200184798635E-2</v>
      </c>
      <c r="N204" s="47">
        <f>LN(Prices!N205/Prices!N204)</f>
        <v>1.0349669837626726E-2</v>
      </c>
      <c r="O204" s="47">
        <f>LN(Prices!O205/Prices!O204)</f>
        <v>7.1595636566557869E-3</v>
      </c>
      <c r="P204" s="47">
        <f>LN(Prices!P205/Prices!P204)</f>
        <v>-3.3121058206192003E-2</v>
      </c>
      <c r="Q204" s="47">
        <f>LN(Prices!Q205/Prices!Q204)</f>
        <v>0.2337809802055206</v>
      </c>
      <c r="R204" s="47">
        <f>LN(Prices!R205/Prices!R204)</f>
        <v>1.2612978426165931</v>
      </c>
      <c r="S204" s="47" t="e">
        <f>LN(Prices!S205/Prices!S204)</f>
        <v>#DIV/0!</v>
      </c>
    </row>
    <row r="205" spans="1:19">
      <c r="A205" s="48">
        <f>Prices!A206</f>
        <v>41607</v>
      </c>
      <c r="B205" s="47">
        <f>LN(Prices!B206/Prices!B205)</f>
        <v>6.8847749784160094E-3</v>
      </c>
      <c r="C205" s="47">
        <f>LN(Prices!C206/Prices!C205)</f>
        <v>-5.5726924909815911E-3</v>
      </c>
      <c r="D205" s="47">
        <f>LN(Prices!D206/Prices!D205)</f>
        <v>-4.3275320924540282E-3</v>
      </c>
      <c r="E205" s="47">
        <f>LN(Prices!E206/Prices!E205)</f>
        <v>3.2415138622291797E-3</v>
      </c>
      <c r="F205" s="47">
        <f>LN(Prices!F206/Prices!F205)</f>
        <v>3.0544089925326544E-3</v>
      </c>
      <c r="G205" s="47">
        <f>LN(Prices!G206/Prices!G205)</f>
        <v>-1.2322344917193657E-2</v>
      </c>
      <c r="H205" s="47">
        <f>LN(Prices!H206/Prices!H205)</f>
        <v>8.480427260241216E-4</v>
      </c>
      <c r="I205" s="47">
        <f>LN(Prices!I206/Prices!I205)</f>
        <v>-7.0228473000705192E-3</v>
      </c>
      <c r="J205" s="47">
        <f>LN(Prices!J206/Prices!J205)</f>
        <v>-3.5686242548160258E-3</v>
      </c>
      <c r="K205" s="47">
        <f>LN(Prices!K206/Prices!K205)</f>
        <v>-3.7050801925453511E-3</v>
      </c>
      <c r="L205" s="47">
        <f>LN(Prices!L206/Prices!L205)</f>
        <v>7.6093852752223831E-4</v>
      </c>
      <c r="M205" s="47">
        <f>LN(Prices!M206/Prices!M205)</f>
        <v>1.0823798634860179E-2</v>
      </c>
      <c r="N205" s="47">
        <f>LN(Prices!N206/Prices!N205)</f>
        <v>3.5492495111414894E-3</v>
      </c>
      <c r="O205" s="47">
        <f>LN(Prices!O206/Prices!O205)</f>
        <v>6.5541568943909513E-3</v>
      </c>
      <c r="P205" s="47">
        <f>LN(Prices!P206/Prices!P205)</f>
        <v>2.8057011670812341E-3</v>
      </c>
      <c r="Q205" s="47">
        <f>LN(Prices!Q206/Prices!Q205)</f>
        <v>-0.22258614191345633</v>
      </c>
      <c r="R205" s="47">
        <f>LN(Prices!R206/Prices!R205)</f>
        <v>-0.23418155565355339</v>
      </c>
      <c r="S205" s="47" t="e">
        <f>LN(Prices!S206/Prices!S205)</f>
        <v>#DIV/0!</v>
      </c>
    </row>
    <row r="206" spans="1:19">
      <c r="A206" s="48">
        <f>Prices!A207</f>
        <v>41614</v>
      </c>
      <c r="B206" s="47">
        <f>LN(Prices!B207/Prices!B206)</f>
        <v>-6.1131700018616049E-3</v>
      </c>
      <c r="C206" s="47">
        <f>LN(Prices!C207/Prices!C206)</f>
        <v>-5.4985362851714247E-3</v>
      </c>
      <c r="D206" s="47">
        <f>LN(Prices!D207/Prices!D206)</f>
        <v>-1.0843790814665331E-2</v>
      </c>
      <c r="E206" s="47">
        <f>LN(Prices!E207/Prices!E206)</f>
        <v>-9.7562351504829822E-3</v>
      </c>
      <c r="F206" s="47">
        <f>LN(Prices!F207/Prices!F206)</f>
        <v>-9.7044750625498097E-3</v>
      </c>
      <c r="G206" s="47">
        <f>LN(Prices!G207/Prices!G206)</f>
        <v>1.7352446244380881E-2</v>
      </c>
      <c r="H206" s="47">
        <f>LN(Prices!H207/Prices!H206)</f>
        <v>-3.9135261913285637E-3</v>
      </c>
      <c r="I206" s="47">
        <f>LN(Prices!I207/Prices!I206)</f>
        <v>-1.5432647668696805E-2</v>
      </c>
      <c r="J206" s="47">
        <f>LN(Prices!J207/Prices!J206)</f>
        <v>2.5684693673065401E-4</v>
      </c>
      <c r="K206" s="47">
        <f>LN(Prices!K207/Prices!K206)</f>
        <v>-5.9568307191914457E-3</v>
      </c>
      <c r="L206" s="47">
        <f>LN(Prices!L207/Prices!L206)</f>
        <v>-6.1922222228056861E-3</v>
      </c>
      <c r="M206" s="47">
        <f>LN(Prices!M207/Prices!M206)</f>
        <v>1.148930004775571E-2</v>
      </c>
      <c r="N206" s="47">
        <f>LN(Prices!N207/Prices!N206)</f>
        <v>2.9481153428122433E-3</v>
      </c>
      <c r="O206" s="47">
        <f>LN(Prices!O207/Prices!O206)</f>
        <v>8.2855600280663747E-3</v>
      </c>
      <c r="P206" s="47">
        <f>LN(Prices!P207/Prices!P206)</f>
        <v>-1.2069866627474186E-2</v>
      </c>
      <c r="Q206" s="47">
        <f>LN(Prices!Q207/Prices!Q206)</f>
        <v>0.13469368812651653</v>
      </c>
      <c r="R206" s="47">
        <f>LN(Prices!R207/Prices!R206)</f>
        <v>0.10170184376213583</v>
      </c>
      <c r="S206" s="47" t="e">
        <f>LN(Prices!S207/Prices!S206)</f>
        <v>#DIV/0!</v>
      </c>
    </row>
    <row r="207" spans="1:19">
      <c r="A207" s="48">
        <f>Prices!A208</f>
        <v>41621</v>
      </c>
      <c r="B207" s="47">
        <f>LN(Prices!B208/Prices!B207)</f>
        <v>-1.1363979023872534E-2</v>
      </c>
      <c r="C207" s="47">
        <f>LN(Prices!C208/Prices!C207)</f>
        <v>2.7747240375079855E-3</v>
      </c>
      <c r="D207" s="47">
        <f>LN(Prices!D208/Prices!D207)</f>
        <v>-1.681200703688079E-2</v>
      </c>
      <c r="E207" s="47">
        <f>LN(Prices!E208/Prices!E207)</f>
        <v>-1.5573854752979675E-2</v>
      </c>
      <c r="F207" s="47">
        <f>LN(Prices!F208/Prices!F207)</f>
        <v>-1.467050578738793E-2</v>
      </c>
      <c r="G207" s="47">
        <f>LN(Prices!G208/Prices!G207)</f>
        <v>-2.5223619959653311E-2</v>
      </c>
      <c r="H207" s="47">
        <f>LN(Prices!H208/Prices!H207)</f>
        <v>1.8137736865365281E-4</v>
      </c>
      <c r="I207" s="47">
        <f>LN(Prices!I208/Prices!I207)</f>
        <v>-2.029029632495952E-2</v>
      </c>
      <c r="J207" s="47">
        <f>LN(Prices!J208/Prices!J207)</f>
        <v>-5.8626469466276122E-3</v>
      </c>
      <c r="K207" s="47">
        <f>LN(Prices!K208/Prices!K207)</f>
        <v>3.3550823643733736E-3</v>
      </c>
      <c r="L207" s="47">
        <f>LN(Prices!L208/Prices!L207)</f>
        <v>2.6362113635866008E-3</v>
      </c>
      <c r="M207" s="47">
        <f>LN(Prices!M208/Prices!M207)</f>
        <v>4.6756368055996438E-3</v>
      </c>
      <c r="N207" s="47">
        <f>LN(Prices!N208/Prices!N207)</f>
        <v>9.5946830456903661E-3</v>
      </c>
      <c r="O207" s="47">
        <f>LN(Prices!O208/Prices!O207)</f>
        <v>-8.560597318686224E-4</v>
      </c>
      <c r="P207" s="47">
        <f>LN(Prices!P208/Prices!P207)</f>
        <v>-1.6171420544637287E-3</v>
      </c>
      <c r="Q207" s="47">
        <f>LN(Prices!Q208/Prices!Q207)</f>
        <v>-0.36357226414601457</v>
      </c>
      <c r="R207" s="47">
        <f>LN(Prices!R208/Prices!R207)</f>
        <v>-0.5410314658230565</v>
      </c>
      <c r="S207" s="47" t="e">
        <f>LN(Prices!S208/Prices!S207)</f>
        <v>#DIV/0!</v>
      </c>
    </row>
    <row r="208" spans="1:19">
      <c r="A208" s="48">
        <f>Prices!A209</f>
        <v>41628</v>
      </c>
      <c r="B208" s="47">
        <f>LN(Prices!B209/Prices!B208)</f>
        <v>-7.8015291036490363E-5</v>
      </c>
      <c r="C208" s="47">
        <f>LN(Prices!C209/Prices!C208)</f>
        <v>1.6526750692550591E-3</v>
      </c>
      <c r="D208" s="47">
        <f>LN(Prices!D209/Prices!D208)</f>
        <v>1.5657605754279314E-2</v>
      </c>
      <c r="E208" s="47">
        <f>LN(Prices!E209/Prices!E208)</f>
        <v>2.4248703165495274E-2</v>
      </c>
      <c r="F208" s="47">
        <f>LN(Prices!F209/Prices!F208)</f>
        <v>2.2339745141369268E-2</v>
      </c>
      <c r="G208" s="47">
        <f>LN(Prices!G209/Prices!G208)</f>
        <v>2.6656156689549886E-2</v>
      </c>
      <c r="H208" s="47">
        <f>LN(Prices!H209/Prices!H208)</f>
        <v>-9.6032328288420067E-4</v>
      </c>
      <c r="I208" s="47">
        <f>LN(Prices!I209/Prices!I208)</f>
        <v>1.4432028655384808E-2</v>
      </c>
      <c r="J208" s="47">
        <f>LN(Prices!J209/Prices!J208)</f>
        <v>-9.8757412703952326E-3</v>
      </c>
      <c r="K208" s="47">
        <f>LN(Prices!K209/Prices!K208)</f>
        <v>7.0462001152420389E-3</v>
      </c>
      <c r="L208" s="47">
        <f>LN(Prices!L209/Prices!L208)</f>
        <v>-5.9549304004129994E-3</v>
      </c>
      <c r="M208" s="47">
        <f>LN(Prices!M209/Prices!M208)</f>
        <v>2.8143062876189694E-3</v>
      </c>
      <c r="N208" s="47">
        <f>LN(Prices!N209/Prices!N208)</f>
        <v>1.4567705977834421E-3</v>
      </c>
      <c r="O208" s="47">
        <f>LN(Prices!O209/Prices!O208)</f>
        <v>-3.0019933710430623E-3</v>
      </c>
      <c r="P208" s="47">
        <f>LN(Prices!P209/Prices!P208)</f>
        <v>-2.9623218639521408E-2</v>
      </c>
      <c r="Q208" s="47">
        <f>LN(Prices!Q209/Prices!Q208)</f>
        <v>0.2049618210544317</v>
      </c>
      <c r="R208" s="47">
        <f>LN(Prices!R209/Prices!R208)</f>
        <v>0.30870943964385661</v>
      </c>
      <c r="S208" s="47" t="e">
        <f>LN(Prices!S209/Prices!S208)</f>
        <v>#DIV/0!</v>
      </c>
    </row>
    <row r="209" spans="1:19">
      <c r="A209" s="48">
        <f>Prices!A210</f>
        <v>41635</v>
      </c>
      <c r="B209" s="47">
        <f>LN(Prices!B210/Prices!B209)</f>
        <v>4.7090044402730352E-3</v>
      </c>
      <c r="C209" s="47">
        <f>LN(Prices!C210/Prices!C209)</f>
        <v>-2.5123395009998728E-3</v>
      </c>
      <c r="D209" s="47">
        <f>LN(Prices!D210/Prices!D209)</f>
        <v>4.4946485716309088E-3</v>
      </c>
      <c r="E209" s="47">
        <f>LN(Prices!E210/Prices!E209)</f>
        <v>1.6764494282485321E-2</v>
      </c>
      <c r="F209" s="47">
        <f>LN(Prices!F210/Prices!F209)</f>
        <v>1.5603108628042489E-2</v>
      </c>
      <c r="G209" s="47">
        <f>LN(Prices!G210/Prices!G209)</f>
        <v>3.6615356826708743E-3</v>
      </c>
      <c r="H209" s="47">
        <f>LN(Prices!H210/Prices!H209)</f>
        <v>-3.3175482141036845E-3</v>
      </c>
      <c r="I209" s="47">
        <f>LN(Prices!I210/Prices!I209)</f>
        <v>2.5998341419248656E-3</v>
      </c>
      <c r="J209" s="47">
        <f>LN(Prices!J210/Prices!J209)</f>
        <v>-1.3107104835507961E-3</v>
      </c>
      <c r="K209" s="47">
        <f>LN(Prices!K210/Prices!K209)</f>
        <v>-2.9607719630321337E-3</v>
      </c>
      <c r="L209" s="47">
        <f>LN(Prices!L210/Prices!L209)</f>
        <v>-6.1622926945364264E-3</v>
      </c>
      <c r="M209" s="47">
        <f>LN(Prices!M210/Prices!M209)</f>
        <v>8.5878850766268316E-3</v>
      </c>
      <c r="N209" s="47">
        <f>LN(Prices!N210/Prices!N209)</f>
        <v>-5.1080087712951769E-3</v>
      </c>
      <c r="O209" s="47">
        <f>LN(Prices!O210/Prices!O209)</f>
        <v>1.900267222144768E-3</v>
      </c>
      <c r="P209" s="47">
        <f>LN(Prices!P210/Prices!P209)</f>
        <v>1.5746273076930703E-2</v>
      </c>
      <c r="Q209" s="47">
        <f>LN(Prices!Q210/Prices!Q209)</f>
        <v>0.25675490207467777</v>
      </c>
      <c r="R209" s="47">
        <f>LN(Prices!R210/Prices!R209)</f>
        <v>5.9399881920538897E-2</v>
      </c>
      <c r="S209" s="47" t="e">
        <f>LN(Prices!S210/Prices!S209)</f>
        <v>#DIV/0!</v>
      </c>
    </row>
    <row r="210" spans="1:19">
      <c r="A210" s="48">
        <f>Prices!A211</f>
        <v>41642</v>
      </c>
      <c r="B210" s="47">
        <f>LN(Prices!B211/Prices!B210)</f>
        <v>-1.1127059578580978E-2</v>
      </c>
      <c r="C210" s="47">
        <f>LN(Prices!C211/Prices!C210)</f>
        <v>6.1317915462981943E-3</v>
      </c>
      <c r="D210" s="47">
        <f>LN(Prices!D211/Prices!D210)</f>
        <v>5.1039537322797998E-3</v>
      </c>
      <c r="E210" s="47">
        <f>LN(Prices!E211/Prices!E210)</f>
        <v>-4.9148486461442764E-3</v>
      </c>
      <c r="F210" s="47">
        <f>LN(Prices!F211/Prices!F210)</f>
        <v>-3.8937435365852422E-3</v>
      </c>
      <c r="G210" s="47">
        <f>LN(Prices!G211/Prices!G210)</f>
        <v>-4.8304455794336551E-2</v>
      </c>
      <c r="H210" s="47">
        <f>LN(Prices!H211/Prices!H210)</f>
        <v>1.5295674113570662E-3</v>
      </c>
      <c r="I210" s="47">
        <f>LN(Prices!I211/Prices!I210)</f>
        <v>5.4130295108156606E-4</v>
      </c>
      <c r="J210" s="47">
        <f>LN(Prices!J211/Prices!J210)</f>
        <v>5.176496653810259E-4</v>
      </c>
      <c r="K210" s="47">
        <f>LN(Prices!K211/Prices!K210)</f>
        <v>7.4101522471920378E-4</v>
      </c>
      <c r="L210" s="47">
        <f>LN(Prices!L211/Prices!L210)</f>
        <v>-3.7846251951725576E-3</v>
      </c>
      <c r="M210" s="47">
        <f>LN(Prices!M211/Prices!M210)</f>
        <v>1.0037845383489728E-2</v>
      </c>
      <c r="N210" s="47">
        <f>LN(Prices!N211/Prices!N210)</f>
        <v>5.326341438368353E-3</v>
      </c>
      <c r="O210" s="47">
        <f>LN(Prices!O211/Prices!O210)</f>
        <v>8.3549807560615533E-3</v>
      </c>
      <c r="P210" s="47">
        <f>LN(Prices!P211/Prices!P210)</f>
        <v>1.1681537213986326E-2</v>
      </c>
      <c r="Q210" s="47">
        <f>LN(Prices!Q211/Prices!Q210)</f>
        <v>-7.6731268530910585E-2</v>
      </c>
      <c r="R210" s="47">
        <f>LN(Prices!R211/Prices!R210)</f>
        <v>-2.4125723129558872E-2</v>
      </c>
      <c r="S210" s="47" t="e">
        <f>LN(Prices!S211/Prices!S210)</f>
        <v>#DIV/0!</v>
      </c>
    </row>
    <row r="211" spans="1:19">
      <c r="A211" s="48">
        <f>Prices!A212</f>
        <v>41649</v>
      </c>
      <c r="B211" s="47">
        <f>LN(Prices!B212/Prices!B211)</f>
        <v>-3.9337606291611491E-3</v>
      </c>
      <c r="C211" s="47">
        <f>LN(Prices!C212/Prices!C211)</f>
        <v>-1.7623467942423601E-2</v>
      </c>
      <c r="D211" s="47">
        <f>LN(Prices!D212/Prices!D211)</f>
        <v>4.3379063457208719E-3</v>
      </c>
      <c r="E211" s="47">
        <f>LN(Prices!E212/Prices!E211)</f>
        <v>5.488993412873208E-3</v>
      </c>
      <c r="F211" s="47">
        <f>LN(Prices!F212/Prices!F211)</f>
        <v>6.897876475579756E-3</v>
      </c>
      <c r="G211" s="47">
        <f>LN(Prices!G212/Prices!G211)</f>
        <v>3.3622895222720668E-3</v>
      </c>
      <c r="H211" s="47">
        <f>LN(Prices!H212/Prices!H211)</f>
        <v>3.0685284769269303E-3</v>
      </c>
      <c r="I211" s="47">
        <f>LN(Prices!I212/Prices!I211)</f>
        <v>9.2907933839898767E-3</v>
      </c>
      <c r="J211" s="47">
        <f>LN(Prices!J212/Prices!J211)</f>
        <v>7.1497053818596083E-3</v>
      </c>
      <c r="K211" s="47">
        <f>LN(Prices!K212/Prices!K211)</f>
        <v>8.1151312189908075E-3</v>
      </c>
      <c r="L211" s="47">
        <f>LN(Prices!L212/Prices!L211)</f>
        <v>8.580797458665539E-3</v>
      </c>
      <c r="M211" s="47">
        <f>LN(Prices!M212/Prices!M211)</f>
        <v>-2.6669222398106075E-3</v>
      </c>
      <c r="N211" s="47">
        <f>LN(Prices!N212/Prices!N211)</f>
        <v>-1.1269786310546752E-2</v>
      </c>
      <c r="O211" s="47">
        <f>LN(Prices!O212/Prices!O211)</f>
        <v>-3.5286281061547966E-3</v>
      </c>
      <c r="P211" s="47">
        <f>LN(Prices!P212/Prices!P211)</f>
        <v>9.7813708593447266E-3</v>
      </c>
      <c r="Q211" s="47">
        <f>LN(Prices!Q212/Prices!Q211)</f>
        <v>1.5845459255800685E-2</v>
      </c>
      <c r="R211" s="47">
        <f>LN(Prices!R212/Prices!R211)</f>
        <v>-1.9487552860339489E-2</v>
      </c>
      <c r="S211" s="47" t="e">
        <f>LN(Prices!S212/Prices!S211)</f>
        <v>#DIV/0!</v>
      </c>
    </row>
    <row r="212" spans="1:19">
      <c r="A212" s="48">
        <f>Prices!A213</f>
        <v>41656</v>
      </c>
      <c r="B212" s="47">
        <f>LN(Prices!B213/Prices!B212)</f>
        <v>7.882705348550179E-5</v>
      </c>
      <c r="C212" s="47">
        <f>LN(Prices!C213/Prices!C212)</f>
        <v>-5.2377807990179465E-3</v>
      </c>
      <c r="D212" s="47">
        <f>LN(Prices!D213/Prices!D212)</f>
        <v>2.9572360040977137E-3</v>
      </c>
      <c r="E212" s="47">
        <f>LN(Prices!E213/Prices!E212)</f>
        <v>1.3343680185941632E-3</v>
      </c>
      <c r="F212" s="47">
        <f>LN(Prices!F213/Prices!F212)</f>
        <v>9.9937547355829744E-4</v>
      </c>
      <c r="G212" s="47">
        <f>LN(Prices!G213/Prices!G212)</f>
        <v>-7.2053837212701123E-3</v>
      </c>
      <c r="H212" s="47">
        <f>LN(Prices!H213/Prices!H212)</f>
        <v>1.9779083883795924E-3</v>
      </c>
      <c r="I212" s="47">
        <f>LN(Prices!I213/Prices!I212)</f>
        <v>2.8987500173592159E-3</v>
      </c>
      <c r="J212" s="47">
        <f>LN(Prices!J213/Prices!J212)</f>
        <v>-7.4767115003616805E-3</v>
      </c>
      <c r="K212" s="47">
        <f>LN(Prices!K213/Prices!K212)</f>
        <v>4.0330027166566957E-3</v>
      </c>
      <c r="L212" s="47">
        <f>LN(Prices!L213/Prices!L212)</f>
        <v>-6.5146810211937538E-3</v>
      </c>
      <c r="M212" s="47">
        <f>LN(Prices!M213/Prices!M212)</f>
        <v>-7.2748478205518479E-3</v>
      </c>
      <c r="N212" s="47">
        <f>LN(Prices!N213/Prices!N212)</f>
        <v>5.8702839547080223E-3</v>
      </c>
      <c r="O212" s="47">
        <f>LN(Prices!O213/Prices!O212)</f>
        <v>4.3178222585133937E-3</v>
      </c>
      <c r="P212" s="47">
        <f>LN(Prices!P213/Prices!P212)</f>
        <v>5.7737204592355033E-3</v>
      </c>
      <c r="Q212" s="47">
        <f>LN(Prices!Q213/Prices!Q212)</f>
        <v>5.3229010821964337E-2</v>
      </c>
      <c r="R212" s="47">
        <f>LN(Prices!R213/Prices!R212)</f>
        <v>-0.10848900982960727</v>
      </c>
      <c r="S212" s="47" t="e">
        <f>LN(Prices!S213/Prices!S212)</f>
        <v>#DIV/0!</v>
      </c>
    </row>
    <row r="213" spans="1:19">
      <c r="A213" s="48">
        <f>Prices!A214</f>
        <v>41663</v>
      </c>
      <c r="B213" s="47">
        <f>LN(Prices!B214/Prices!B213)</f>
        <v>-1.7092394811031766E-2</v>
      </c>
      <c r="C213" s="47">
        <f>LN(Prices!C214/Prices!C213)</f>
        <v>-1.8608150426324997E-2</v>
      </c>
      <c r="D213" s="47">
        <f>LN(Prices!D214/Prices!D213)</f>
        <v>-1.5450951155718878E-2</v>
      </c>
      <c r="E213" s="47">
        <f>LN(Prices!E214/Prices!E213)</f>
        <v>-2.3788549098402004E-2</v>
      </c>
      <c r="F213" s="47">
        <f>LN(Prices!F214/Prices!F213)</f>
        <v>-2.2220330956443747E-2</v>
      </c>
      <c r="G213" s="47">
        <f>LN(Prices!G214/Prices!G213)</f>
        <v>1.3062324184673029E-2</v>
      </c>
      <c r="H213" s="47">
        <f>LN(Prices!H214/Prices!H213)</f>
        <v>2.2438886548253518E-3</v>
      </c>
      <c r="I213" s="47">
        <f>LN(Prices!I214/Prices!I213)</f>
        <v>-4.7807672531726515E-4</v>
      </c>
      <c r="J213" s="47">
        <f>LN(Prices!J214/Prices!J213)</f>
        <v>-4.6785351958222317E-4</v>
      </c>
      <c r="K213" s="47">
        <f>LN(Prices!K214/Prices!K213)</f>
        <v>-1.6974577312576695E-2</v>
      </c>
      <c r="L213" s="47">
        <f>LN(Prices!L214/Prices!L213)</f>
        <v>-8.6036312628871587E-4</v>
      </c>
      <c r="M213" s="47">
        <f>LN(Prices!M214/Prices!M213)</f>
        <v>1.6318698125827645E-3</v>
      </c>
      <c r="N213" s="47">
        <f>LN(Prices!N214/Prices!N213)</f>
        <v>-9.3352142523583977E-3</v>
      </c>
      <c r="O213" s="47">
        <f>LN(Prices!O214/Prices!O213)</f>
        <v>-3.6476421987022833E-3</v>
      </c>
      <c r="P213" s="47">
        <f>LN(Prices!P214/Prices!P213)</f>
        <v>1.4215336872370402E-2</v>
      </c>
      <c r="Q213" s="47">
        <f>LN(Prices!Q214/Prices!Q213)</f>
        <v>-5.4790755494733334E-2</v>
      </c>
      <c r="R213" s="47">
        <f>LN(Prices!R214/Prices!R213)</f>
        <v>-2.1262913227642181E-2</v>
      </c>
      <c r="S213" s="47" t="e">
        <f>LN(Prices!S214/Prices!S213)</f>
        <v>#DIV/0!</v>
      </c>
    </row>
    <row r="214" spans="1:19">
      <c r="A214" s="48">
        <f>Prices!A215</f>
        <v>41670</v>
      </c>
      <c r="B214" s="47">
        <f>LN(Prices!B215/Prices!B214)</f>
        <v>-2.0290257694839883E-2</v>
      </c>
      <c r="C214" s="47">
        <f>LN(Prices!C215/Prices!C214)</f>
        <v>-3.4189477859522584E-3</v>
      </c>
      <c r="D214" s="47">
        <f>LN(Prices!D215/Prices!D214)</f>
        <v>-5.087892566799021E-3</v>
      </c>
      <c r="E214" s="47">
        <f>LN(Prices!E215/Prices!E214)</f>
        <v>-1.2372625052124647E-2</v>
      </c>
      <c r="F214" s="47">
        <f>LN(Prices!F215/Prices!F214)</f>
        <v>-1.2202322106780315E-2</v>
      </c>
      <c r="G214" s="47">
        <f>LN(Prices!G215/Prices!G214)</f>
        <v>-1.3813921363985066E-2</v>
      </c>
      <c r="H214" s="47">
        <f>LN(Prices!H215/Prices!H214)</f>
        <v>2.5559677026216684E-3</v>
      </c>
      <c r="I214" s="47">
        <f>LN(Prices!I215/Prices!I214)</f>
        <v>-1.8979339892605404E-2</v>
      </c>
      <c r="J214" s="47">
        <f>LN(Prices!J215/Prices!J214)</f>
        <v>2.6613568512444969E-3</v>
      </c>
      <c r="K214" s="47">
        <f>LN(Prices!K215/Prices!K214)</f>
        <v>-5.2238924765722027E-3</v>
      </c>
      <c r="L214" s="47">
        <f>LN(Prices!L215/Prices!L214)</f>
        <v>-6.3897980987711218E-3</v>
      </c>
      <c r="M214" s="47">
        <f>LN(Prices!M215/Prices!M214)</f>
        <v>-1.8294078408280422E-2</v>
      </c>
      <c r="N214" s="47">
        <f>LN(Prices!N215/Prices!N214)</f>
        <v>9.8472283073577326E-3</v>
      </c>
      <c r="O214" s="47">
        <f>LN(Prices!O215/Prices!O214)</f>
        <v>3.7690014221520509E-3</v>
      </c>
      <c r="P214" s="47">
        <f>LN(Prices!P215/Prices!P214)</f>
        <v>-1.2930599927052451E-2</v>
      </c>
      <c r="Q214" s="47">
        <f>LN(Prices!Q215/Prices!Q214)</f>
        <v>-0.36835201907012255</v>
      </c>
      <c r="R214" s="47">
        <f>LN(Prices!R215/Prices!R214)</f>
        <v>-0.15659230307693714</v>
      </c>
      <c r="S214" s="47" t="e">
        <f>LN(Prices!S215/Prices!S214)</f>
        <v>#DIV/0!</v>
      </c>
    </row>
    <row r="215" spans="1:19">
      <c r="A215" s="48">
        <f>Prices!A216</f>
        <v>41677</v>
      </c>
      <c r="B215" s="47">
        <f>LN(Prices!B216/Prices!B215)</f>
        <v>1.0985991600471754E-2</v>
      </c>
      <c r="C215" s="47">
        <f>LN(Prices!C216/Prices!C215)</f>
        <v>9.5749008100637391E-3</v>
      </c>
      <c r="D215" s="47">
        <f>LN(Prices!D216/Prices!D215)</f>
        <v>5.2608879828519818E-3</v>
      </c>
      <c r="E215" s="47">
        <f>LN(Prices!E216/Prices!E215)</f>
        <v>8.2984925987087208E-3</v>
      </c>
      <c r="F215" s="47">
        <f>LN(Prices!F216/Prices!F215)</f>
        <v>1.1883108646030529E-2</v>
      </c>
      <c r="G215" s="47">
        <f>LN(Prices!G216/Prices!G215)</f>
        <v>2.9358037509757798E-2</v>
      </c>
      <c r="H215" s="47">
        <f>LN(Prices!H216/Prices!H215)</f>
        <v>-1.6284991213364619E-4</v>
      </c>
      <c r="I215" s="47">
        <f>LN(Prices!I216/Prices!I215)</f>
        <v>1.402697744884073E-2</v>
      </c>
      <c r="J215" s="47">
        <f>LN(Prices!J216/Prices!J215)</f>
        <v>9.3034833382058049E-3</v>
      </c>
      <c r="K215" s="47">
        <f>LN(Prices!K216/Prices!K215)</f>
        <v>1.6326893287428885E-2</v>
      </c>
      <c r="L215" s="47">
        <f>LN(Prices!L216/Prices!L215)</f>
        <v>8.6252044118071084E-3</v>
      </c>
      <c r="M215" s="47">
        <f>LN(Prices!M216/Prices!M215)</f>
        <v>-3.4248284368989879E-3</v>
      </c>
      <c r="N215" s="47">
        <f>LN(Prices!N216/Prices!N215)</f>
        <v>-1.3472431108641136E-2</v>
      </c>
      <c r="O215" s="47">
        <f>LN(Prices!O216/Prices!O215)</f>
        <v>-2.2475332164108722E-3</v>
      </c>
      <c r="P215" s="47">
        <f>LN(Prices!P216/Prices!P215)</f>
        <v>6.2088546167001274E-3</v>
      </c>
      <c r="Q215" s="47">
        <f>LN(Prices!Q216/Prices!Q215)</f>
        <v>-0.78847257251189451</v>
      </c>
      <c r="R215" s="47">
        <f>LN(Prices!R216/Prices!R215)</f>
        <v>-0.20525641042940487</v>
      </c>
      <c r="S215" s="47" t="e">
        <f>LN(Prices!S216/Prices!S215)</f>
        <v>#DIV/0!</v>
      </c>
    </row>
    <row r="216" spans="1:19">
      <c r="A216" s="48">
        <f>Prices!A217</f>
        <v>41684</v>
      </c>
      <c r="B216" s="47">
        <f>LN(Prices!B217/Prices!B216)</f>
        <v>1.7250798876358754E-2</v>
      </c>
      <c r="C216" s="47">
        <f>LN(Prices!C217/Prices!C216)</f>
        <v>1.0878173358640126E-2</v>
      </c>
      <c r="D216" s="47">
        <f>LN(Prices!D217/Prices!D216)</f>
        <v>1.5732139919155109E-2</v>
      </c>
      <c r="E216" s="47">
        <f>LN(Prices!E217/Prices!E216)</f>
        <v>2.3508854196833948E-2</v>
      </c>
      <c r="F216" s="47">
        <f>LN(Prices!F217/Prices!F216)</f>
        <v>2.3413179418157425E-2</v>
      </c>
      <c r="G216" s="47">
        <f>LN(Prices!G217/Prices!G216)</f>
        <v>-4.4820564399140799E-3</v>
      </c>
      <c r="H216" s="47">
        <f>LN(Prices!H217/Prices!H216)</f>
        <v>-6.8713540564342159E-4</v>
      </c>
      <c r="I216" s="47">
        <f>LN(Prices!I217/Prices!I216)</f>
        <v>1.6505945406735358E-2</v>
      </c>
      <c r="J216" s="47">
        <f>LN(Prices!J217/Prices!J216)</f>
        <v>7.9924892014117399E-3</v>
      </c>
      <c r="K216" s="47">
        <f>LN(Prices!K217/Prices!K216)</f>
        <v>-7.2029122940579973E-3</v>
      </c>
      <c r="L216" s="47">
        <f>LN(Prices!L217/Prices!L216)</f>
        <v>7.3586367820073677E-3</v>
      </c>
      <c r="M216" s="47">
        <f>LN(Prices!M217/Prices!M216)</f>
        <v>2.5452779282054356E-3</v>
      </c>
      <c r="N216" s="47">
        <f>LN(Prices!N217/Prices!N216)</f>
        <v>1.0249693389302143E-2</v>
      </c>
      <c r="O216" s="47">
        <f>LN(Prices!O217/Prices!O216)</f>
        <v>-2.1307042426186671E-3</v>
      </c>
      <c r="P216" s="47">
        <f>LN(Prices!P217/Prices!P216)</f>
        <v>4.6152865116892948E-2</v>
      </c>
      <c r="Q216" s="47">
        <f>LN(Prices!Q217/Prices!Q216)</f>
        <v>3.4005030537398062E-2</v>
      </c>
      <c r="R216" s="47">
        <f>LN(Prices!R217/Prices!R216)</f>
        <v>-1.5216965804860358E-2</v>
      </c>
      <c r="S216" s="47" t="e">
        <f>LN(Prices!S217/Prices!S216)</f>
        <v>#DIV/0!</v>
      </c>
    </row>
    <row r="217" spans="1:19">
      <c r="A217" s="48">
        <f>Prices!A218</f>
        <v>41691</v>
      </c>
      <c r="B217" s="47">
        <f>LN(Prices!B218/Prices!B217)</f>
        <v>4.3741923353788541E-4</v>
      </c>
      <c r="C217" s="47">
        <f>LN(Prices!C218/Prices!C217)</f>
        <v>-8.4239085034443408E-3</v>
      </c>
      <c r="D217" s="47">
        <f>LN(Prices!D218/Prices!D217)</f>
        <v>9.6029659608460622E-3</v>
      </c>
      <c r="E217" s="47">
        <f>LN(Prices!E218/Prices!E217)</f>
        <v>5.8792242991106847E-3</v>
      </c>
      <c r="F217" s="47">
        <f>LN(Prices!F218/Prices!F217)</f>
        <v>6.2181521086674988E-3</v>
      </c>
      <c r="G217" s="47">
        <f>LN(Prices!G218/Prices!G217)</f>
        <v>7.0342408532313066E-3</v>
      </c>
      <c r="H217" s="47">
        <f>LN(Prices!H218/Prices!H217)</f>
        <v>-9.6831083045146601E-5</v>
      </c>
      <c r="I217" s="47">
        <f>LN(Prices!I218/Prices!I217)</f>
        <v>1.2401640554840899E-2</v>
      </c>
      <c r="J217" s="47">
        <f>LN(Prices!J218/Prices!J217)</f>
        <v>-7.5380734132349733E-3</v>
      </c>
      <c r="K217" s="47">
        <f>LN(Prices!K218/Prices!K217)</f>
        <v>6.8347915462970447E-3</v>
      </c>
      <c r="L217" s="47">
        <f>LN(Prices!L218/Prices!L217)</f>
        <v>5.1137817529657396E-4</v>
      </c>
      <c r="M217" s="47">
        <f>LN(Prices!M218/Prices!M217)</f>
        <v>-4.7040463065635843E-3</v>
      </c>
      <c r="N217" s="47">
        <f>LN(Prices!N218/Prices!N217)</f>
        <v>4.0268019416001078E-3</v>
      </c>
      <c r="O217" s="47">
        <f>LN(Prices!O218/Prices!O217)</f>
        <v>2.0150295681392892E-2</v>
      </c>
      <c r="P217" s="47">
        <f>LN(Prices!P218/Prices!P217)</f>
        <v>3.0300878181706873E-3</v>
      </c>
      <c r="Q217" s="47">
        <f>LN(Prices!Q218/Prices!Q217)</f>
        <v>0.56285754928779586</v>
      </c>
      <c r="R217" s="47">
        <f>LN(Prices!R218/Prices!R217)</f>
        <v>-0.15392848229273681</v>
      </c>
      <c r="S217" s="47" t="e">
        <f>LN(Prices!S218/Prices!S217)</f>
        <v>#DIV/0!</v>
      </c>
    </row>
    <row r="218" spans="1:19">
      <c r="A218" s="48">
        <f>Prices!A219</f>
        <v>41698</v>
      </c>
      <c r="B218" s="47">
        <f>LN(Prices!B219/Prices!B218)</f>
        <v>-5.965282235313946E-4</v>
      </c>
      <c r="C218" s="47">
        <f>LN(Prices!C219/Prices!C218)</f>
        <v>9.8171186693275167E-3</v>
      </c>
      <c r="D218" s="47">
        <f>LN(Prices!D219/Prices!D218)</f>
        <v>1.2921713081981789E-3</v>
      </c>
      <c r="E218" s="47">
        <f>LN(Prices!E219/Prices!E218)</f>
        <v>9.3247058977447578E-3</v>
      </c>
      <c r="F218" s="47">
        <f>LN(Prices!F219/Prices!F218)</f>
        <v>1.0114801913383148E-2</v>
      </c>
      <c r="G218" s="47">
        <f>LN(Prices!G219/Prices!G218)</f>
        <v>-7.1259208899676612E-3</v>
      </c>
      <c r="H218" s="47">
        <f>LN(Prices!H219/Prices!H218)</f>
        <v>2.2276160704849915E-3</v>
      </c>
      <c r="I218" s="47">
        <f>LN(Prices!I219/Prices!I218)</f>
        <v>4.2390463251826428E-3</v>
      </c>
      <c r="J218" s="47">
        <f>LN(Prices!J219/Prices!J218)</f>
        <v>2.8736698892632214E-3</v>
      </c>
      <c r="K218" s="47">
        <f>LN(Prices!K219/Prices!K218)</f>
        <v>1.4257232908428065E-2</v>
      </c>
      <c r="L218" s="47">
        <f>LN(Prices!L219/Prices!L218)</f>
        <v>1.1856831990704702E-2</v>
      </c>
      <c r="M218" s="47">
        <f>LN(Prices!M219/Prices!M218)</f>
        <v>7.1453345655774474E-3</v>
      </c>
      <c r="N218" s="47">
        <f>LN(Prices!N219/Prices!N218)</f>
        <v>3.5010976681784951E-3</v>
      </c>
      <c r="O218" s="47">
        <f>LN(Prices!O219/Prices!O218)</f>
        <v>-7.4336413290199575E-3</v>
      </c>
      <c r="P218" s="47">
        <f>LN(Prices!P219/Prices!P218)</f>
        <v>5.8752675014025202E-3</v>
      </c>
      <c r="Q218" s="47">
        <f>LN(Prices!Q219/Prices!Q218)</f>
        <v>0.14104813766582266</v>
      </c>
      <c r="R218" s="47">
        <f>LN(Prices!R219/Prices!R218)</f>
        <v>0.22841733428347605</v>
      </c>
      <c r="S218" s="47" t="e">
        <f>LN(Prices!S219/Prices!S218)</f>
        <v>#DIV/0!</v>
      </c>
    </row>
    <row r="219" spans="1:19">
      <c r="A219" s="48">
        <f>Prices!A220</f>
        <v>41705</v>
      </c>
      <c r="B219" s="47">
        <f>LN(Prices!B220/Prices!B219)</f>
        <v>-1.9112851243147772E-3</v>
      </c>
      <c r="C219" s="47">
        <f>LN(Prices!C220/Prices!C219)</f>
        <v>2.5995230727203944E-4</v>
      </c>
      <c r="D219" s="47">
        <f>LN(Prices!D220/Prices!D219)</f>
        <v>5.0403332514063143E-3</v>
      </c>
      <c r="E219" s="47">
        <f>LN(Prices!E220/Prices!E219)</f>
        <v>3.4380368551800069E-3</v>
      </c>
      <c r="F219" s="47">
        <f>LN(Prices!F220/Prices!F219)</f>
        <v>4.6528797056518576E-3</v>
      </c>
      <c r="G219" s="47">
        <f>LN(Prices!G220/Prices!G219)</f>
        <v>-6.4199571150774185E-4</v>
      </c>
      <c r="H219" s="47">
        <f>LN(Prices!H220/Prices!H219)</f>
        <v>-2.1010664364949539E-3</v>
      </c>
      <c r="I219" s="47">
        <f>LN(Prices!I220/Prices!I219)</f>
        <v>6.951667708847969E-3</v>
      </c>
      <c r="J219" s="47">
        <f>LN(Prices!J220/Prices!J219)</f>
        <v>-6.0332136462345359E-4</v>
      </c>
      <c r="K219" s="47">
        <f>LN(Prices!K220/Prices!K219)</f>
        <v>-3.2721352590984977E-3</v>
      </c>
      <c r="L219" s="47">
        <f>LN(Prices!L220/Prices!L219)</f>
        <v>5.0677710216440912E-4</v>
      </c>
      <c r="M219" s="47">
        <f>LN(Prices!M220/Prices!M219)</f>
        <v>-9.7026291627515908E-3</v>
      </c>
      <c r="N219" s="47">
        <f>LN(Prices!N220/Prices!N219)</f>
        <v>3.7065342772755589E-3</v>
      </c>
      <c r="O219" s="47">
        <f>LN(Prices!O220/Prices!O219)</f>
        <v>7.5530871007818473E-3</v>
      </c>
      <c r="P219" s="47">
        <f>LN(Prices!P220/Prices!P219)</f>
        <v>3.9002456212163129E-3</v>
      </c>
      <c r="Q219" s="47">
        <f>LN(Prices!Q220/Prices!Q219)</f>
        <v>-1.2694820549997279E-2</v>
      </c>
      <c r="R219" s="47">
        <f>LN(Prices!R220/Prices!R219)</f>
        <v>6.1206863463159941E-2</v>
      </c>
      <c r="S219" s="47" t="e">
        <f>LN(Prices!S220/Prices!S219)</f>
        <v>#DIV/0!</v>
      </c>
    </row>
    <row r="220" spans="1:19">
      <c r="A220" s="48">
        <f>Prices!A221</f>
        <v>41712</v>
      </c>
      <c r="B220" s="47">
        <f>LN(Prices!B221/Prices!B220)</f>
        <v>-2.326577130765093E-2</v>
      </c>
      <c r="C220" s="47">
        <f>LN(Prices!C221/Prices!C220)</f>
        <v>-9.4467157361211741E-3</v>
      </c>
      <c r="D220" s="47">
        <f>LN(Prices!D221/Prices!D220)</f>
        <v>-1.9802627296179643E-2</v>
      </c>
      <c r="E220" s="47">
        <f>LN(Prices!E221/Prices!E220)</f>
        <v>-2.4104950634723385E-2</v>
      </c>
      <c r="F220" s="47">
        <f>LN(Prices!F221/Prices!F220)</f>
        <v>-2.4923215771426564E-2</v>
      </c>
      <c r="G220" s="47">
        <f>LN(Prices!G221/Prices!G220)</f>
        <v>-3.9527559853829997E-3</v>
      </c>
      <c r="H220" s="47">
        <f>LN(Prices!H221/Prices!H220)</f>
        <v>2.5400662699540202E-3</v>
      </c>
      <c r="I220" s="47">
        <f>LN(Prices!I221/Prices!I220)</f>
        <v>-2.3247930202275238E-2</v>
      </c>
      <c r="J220" s="47">
        <f>LN(Prices!J221/Prices!J220)</f>
        <v>3.4943331261312154E-3</v>
      </c>
      <c r="K220" s="47">
        <f>LN(Prices!K221/Prices!K220)</f>
        <v>-5.4774648542114477E-3</v>
      </c>
      <c r="L220" s="47">
        <f>LN(Prices!L221/Prices!L220)</f>
        <v>2.1857932199802256E-3</v>
      </c>
      <c r="M220" s="47">
        <f>LN(Prices!M221/Prices!M220)</f>
        <v>1.3984874149411016E-2</v>
      </c>
      <c r="N220" s="47">
        <f>LN(Prices!N221/Prices!N220)</f>
        <v>6.4355404873494585E-3</v>
      </c>
      <c r="O220" s="47">
        <f>LN(Prices!O221/Prices!O220)</f>
        <v>-1.7333616604990503E-3</v>
      </c>
      <c r="P220" s="47">
        <f>LN(Prices!P221/Prices!P220)</f>
        <v>3.5653327538086088E-2</v>
      </c>
      <c r="Q220" s="47">
        <f>LN(Prices!Q221/Prices!Q220)</f>
        <v>-0.11630634344471992</v>
      </c>
      <c r="R220" s="47">
        <f>LN(Prices!R221/Prices!R220)</f>
        <v>-0.10355126212733204</v>
      </c>
      <c r="S220" s="47" t="e">
        <f>LN(Prices!S221/Prices!S220)</f>
        <v>#DIV/0!</v>
      </c>
    </row>
    <row r="221" spans="1:19">
      <c r="A221" s="48">
        <f>Prices!A222</f>
        <v>41719</v>
      </c>
      <c r="B221" s="47">
        <f>LN(Prices!B222/Prices!B221)</f>
        <v>9.0965094253361248E-3</v>
      </c>
      <c r="C221" s="47">
        <f>LN(Prices!C222/Prices!C221)</f>
        <v>-7.7933892565764844E-3</v>
      </c>
      <c r="D221" s="47">
        <f>LN(Prices!D222/Prices!D221)</f>
        <v>-8.6986928265259146E-3</v>
      </c>
      <c r="E221" s="47">
        <f>LN(Prices!E222/Prices!E221)</f>
        <v>7.4366485188087188E-3</v>
      </c>
      <c r="F221" s="47">
        <f>LN(Prices!F222/Prices!F221)</f>
        <v>6.7403363220929638E-3</v>
      </c>
      <c r="G221" s="47">
        <f>LN(Prices!G222/Prices!G221)</f>
        <v>-1.5314234973042481E-2</v>
      </c>
      <c r="H221" s="47">
        <f>LN(Prices!H222/Prices!H221)</f>
        <v>-1.7906838524617734E-3</v>
      </c>
      <c r="I221" s="47">
        <f>LN(Prices!I222/Prices!I221)</f>
        <v>-9.8173214610654865E-3</v>
      </c>
      <c r="J221" s="47">
        <f>LN(Prices!J222/Prices!J221)</f>
        <v>-1.0248548165171928E-2</v>
      </c>
      <c r="K221" s="47">
        <f>LN(Prices!K222/Prices!K221)</f>
        <v>1.0978958101898612E-3</v>
      </c>
      <c r="L221" s="47">
        <f>LN(Prices!L222/Prices!L221)</f>
        <v>-9.4499522005001887E-3</v>
      </c>
      <c r="M221" s="47">
        <f>LN(Prices!M222/Prices!M221)</f>
        <v>-1.6153858535185035E-2</v>
      </c>
      <c r="N221" s="47">
        <f>LN(Prices!N222/Prices!N221)</f>
        <v>2.5195276618835264E-3</v>
      </c>
      <c r="O221" s="47">
        <f>LN(Prices!O222/Prices!O221)</f>
        <v>-4.4968148444618607E-3</v>
      </c>
      <c r="P221" s="47">
        <f>LN(Prices!P222/Prices!P221)</f>
        <v>-3.3406932205677004E-2</v>
      </c>
      <c r="Q221" s="47">
        <f>LN(Prices!Q222/Prices!Q221)</f>
        <v>-0.20964546237099485</v>
      </c>
      <c r="R221" s="47">
        <f>LN(Prices!R222/Prices!R221)</f>
        <v>-0.19466338282434212</v>
      </c>
      <c r="S221" s="47" t="e">
        <f>LN(Prices!S222/Prices!S221)</f>
        <v>#DIV/0!</v>
      </c>
    </row>
    <row r="222" spans="1:19">
      <c r="A222" s="48">
        <f>Prices!A223</f>
        <v>41726</v>
      </c>
      <c r="B222" s="47">
        <f>LN(Prices!B223/Prices!B222)</f>
        <v>3.6360425345911648E-2</v>
      </c>
      <c r="C222" s="47">
        <f>LN(Prices!C223/Prices!C222)</f>
        <v>1.2902001017833996E-2</v>
      </c>
      <c r="D222" s="47">
        <f>LN(Prices!D223/Prices!D222)</f>
        <v>1.2679363422684511E-2</v>
      </c>
      <c r="E222" s="47">
        <f>LN(Prices!E223/Prices!E222)</f>
        <v>5.1037447674545187E-3</v>
      </c>
      <c r="F222" s="47">
        <f>LN(Prices!F223/Prices!F222)</f>
        <v>4.5303704878425378E-3</v>
      </c>
      <c r="G222" s="47">
        <f>LN(Prices!G223/Prices!G222)</f>
        <v>1.0698274044355818E-2</v>
      </c>
      <c r="H222" s="47">
        <f>LN(Prices!H223/Prices!H222)</f>
        <v>1.1297196912030219E-3</v>
      </c>
      <c r="I222" s="47">
        <f>LN(Prices!I223/Prices!I222)</f>
        <v>1.5677384908271436E-2</v>
      </c>
      <c r="J222" s="47">
        <f>LN(Prices!J223/Prices!J222)</f>
        <v>1.4442638499107385E-2</v>
      </c>
      <c r="K222" s="47">
        <f>LN(Prices!K223/Prices!K222)</f>
        <v>2.1708522533012375E-2</v>
      </c>
      <c r="L222" s="47">
        <f>LN(Prices!L223/Prices!L222)</f>
        <v>1.3974467669335482E-2</v>
      </c>
      <c r="M222" s="47">
        <f>LN(Prices!M223/Prices!M222)</f>
        <v>8.9413516354484336E-3</v>
      </c>
      <c r="N222" s="47">
        <f>LN(Prices!N223/Prices!N222)</f>
        <v>-8.5199071327924786E-3</v>
      </c>
      <c r="O222" s="47">
        <f>LN(Prices!O223/Prices!O222)</f>
        <v>-9.2366861530491923E-3</v>
      </c>
      <c r="P222" s="47">
        <f>LN(Prices!P223/Prices!P222)</f>
        <v>-3.6508189534054991E-2</v>
      </c>
      <c r="Q222" s="47">
        <f>LN(Prices!Q223/Prices!Q222)</f>
        <v>1.9433121389314315E-2</v>
      </c>
      <c r="R222" s="47">
        <f>LN(Prices!R223/Prices!R222)</f>
        <v>-0.11279549414534427</v>
      </c>
      <c r="S222" s="47" t="e">
        <f>LN(Prices!S223/Prices!S222)</f>
        <v>#DIV/0!</v>
      </c>
    </row>
    <row r="223" spans="1:19">
      <c r="A223" s="48">
        <f>Prices!A224</f>
        <v>41733</v>
      </c>
      <c r="B223" s="47">
        <f>LN(Prices!B224/Prices!B223)</f>
        <v>2.0258839527599687E-2</v>
      </c>
      <c r="C223" s="47">
        <f>LN(Prices!C224/Prices!C223)</f>
        <v>1.1056767482016793E-2</v>
      </c>
      <c r="D223" s="47">
        <f>LN(Prices!D224/Prices!D223)</f>
        <v>2.278053962618453E-2</v>
      </c>
      <c r="E223" s="47">
        <f>LN(Prices!E224/Prices!E223)</f>
        <v>8.6337333694591119E-3</v>
      </c>
      <c r="F223" s="47">
        <f>LN(Prices!F224/Prices!F223)</f>
        <v>9.4904268117033241E-3</v>
      </c>
      <c r="G223" s="47">
        <f>LN(Prices!G224/Prices!G223)</f>
        <v>-1.2570583147760564E-2</v>
      </c>
      <c r="H223" s="47">
        <f>LN(Prices!H224/Prices!H223)</f>
        <v>8.521892260929105E-4</v>
      </c>
      <c r="I223" s="47">
        <f>LN(Prices!I224/Prices!I223)</f>
        <v>1.7524793696150474E-2</v>
      </c>
      <c r="J223" s="47">
        <f>LN(Prices!J224/Prices!J223)</f>
        <v>-3.0269463189559085E-3</v>
      </c>
      <c r="K223" s="47">
        <f>LN(Prices!K224/Prices!K223)</f>
        <v>4.9982253287944025E-3</v>
      </c>
      <c r="L223" s="47">
        <f>LN(Prices!L224/Prices!L223)</f>
        <v>4.3376778056044311E-3</v>
      </c>
      <c r="M223" s="47">
        <f>LN(Prices!M224/Prices!M223)</f>
        <v>5.754709858435696E-3</v>
      </c>
      <c r="N223" s="47">
        <f>LN(Prices!N224/Prices!N223)</f>
        <v>-2.6865145945562919E-3</v>
      </c>
      <c r="O223" s="47">
        <f>LN(Prices!O224/Prices!O223)</f>
        <v>9.6572455031753678E-3</v>
      </c>
      <c r="P223" s="47">
        <f>LN(Prices!P224/Prices!P223)</f>
        <v>7.3338284180157207E-3</v>
      </c>
      <c r="Q223" s="47">
        <f>LN(Prices!Q224/Prices!Q223)</f>
        <v>-6.3624564973735531E-2</v>
      </c>
      <c r="R223" s="47">
        <f>LN(Prices!R224/Prices!R223)</f>
        <v>-9.5749257747712715E-2</v>
      </c>
      <c r="S223" s="47" t="e">
        <f>LN(Prices!S224/Prices!S223)</f>
        <v>#DIV/0!</v>
      </c>
    </row>
    <row r="224" spans="1:19">
      <c r="A224" s="48">
        <f>Prices!A225</f>
        <v>41740</v>
      </c>
      <c r="B224" s="47">
        <f>LN(Prices!B225/Prices!B224)</f>
        <v>1.0374601403472109E-2</v>
      </c>
      <c r="C224" s="47">
        <f>LN(Prices!C225/Prices!C224)</f>
        <v>-1.0869238704063909E-2</v>
      </c>
      <c r="D224" s="47">
        <f>LN(Prices!D225/Prices!D224)</f>
        <v>-8.9716686588448835E-3</v>
      </c>
      <c r="E224" s="47">
        <f>LN(Prices!E225/Prices!E224)</f>
        <v>-2.2820689371460569E-2</v>
      </c>
      <c r="F224" s="47">
        <f>LN(Prices!F225/Prices!F224)</f>
        <v>-2.339469421072481E-2</v>
      </c>
      <c r="G224" s="47">
        <f>LN(Prices!G225/Prices!G224)</f>
        <v>5.699618326119477E-3</v>
      </c>
      <c r="H224" s="47">
        <f>LN(Prices!H225/Prices!H224)</f>
        <v>1.7403784509209363E-3</v>
      </c>
      <c r="I224" s="47">
        <f>LN(Prices!I225/Prices!I224)</f>
        <v>1.6328671007237578E-3</v>
      </c>
      <c r="J224" s="47">
        <f>LN(Prices!J225/Prices!J224)</f>
        <v>1.445315904729833E-2</v>
      </c>
      <c r="K224" s="47">
        <f>LN(Prices!K225/Prices!K224)</f>
        <v>6.7435925478887271E-3</v>
      </c>
      <c r="L224" s="47">
        <f>LN(Prices!L225/Prices!L224)</f>
        <v>1.5363315311241108E-2</v>
      </c>
      <c r="M224" s="47">
        <f>LN(Prices!M225/Prices!M224)</f>
        <v>4.5606793911837119E-3</v>
      </c>
      <c r="N224" s="47">
        <f>LN(Prices!N225/Prices!N224)</f>
        <v>-4.2988881826029005E-3</v>
      </c>
      <c r="O224" s="47">
        <f>LN(Prices!O225/Prices!O224)</f>
        <v>-4.5755648761779243E-3</v>
      </c>
      <c r="P224" s="47">
        <f>LN(Prices!P225/Prices!P224)</f>
        <v>1.4500682694875417E-2</v>
      </c>
      <c r="Q224" s="47">
        <f>LN(Prices!Q225/Prices!Q224)</f>
        <v>0.1534354762583143</v>
      </c>
      <c r="R224" s="47">
        <f>LN(Prices!R225/Prices!R224)</f>
        <v>0.20697489285793721</v>
      </c>
      <c r="S224" s="47" t="e">
        <f>LN(Prices!S225/Prices!S224)</f>
        <v>#DIV/0!</v>
      </c>
    </row>
    <row r="225" spans="1:19">
      <c r="A225" s="48">
        <f>Prices!A226</f>
        <v>41747</v>
      </c>
      <c r="B225" s="47">
        <f>LN(Prices!B226/Prices!B225)</f>
        <v>3.7805039416272114E-5</v>
      </c>
      <c r="C225" s="47">
        <f>LN(Prices!C226/Prices!C225)</f>
        <v>-3.5441686399228443E-4</v>
      </c>
      <c r="D225" s="47">
        <f>LN(Prices!D226/Prices!D225)</f>
        <v>1.5937256002167607E-2</v>
      </c>
      <c r="E225" s="47">
        <f>LN(Prices!E226/Prices!E225)</f>
        <v>1.9444377097378281E-2</v>
      </c>
      <c r="F225" s="47">
        <f>LN(Prices!F226/Prices!F225)</f>
        <v>1.7982626880054677E-2</v>
      </c>
      <c r="G225" s="47">
        <f>LN(Prices!G226/Prices!G225)</f>
        <v>2.0290283842222222E-2</v>
      </c>
      <c r="H225" s="47">
        <f>LN(Prices!H226/Prices!H225)</f>
        <v>-9.9399457906450663E-4</v>
      </c>
      <c r="I225" s="47">
        <f>LN(Prices!I226/Prices!I225)</f>
        <v>9.4047213290408636E-3</v>
      </c>
      <c r="J225" s="47">
        <f>LN(Prices!J226/Prices!J225)</f>
        <v>-3.0548712859929119E-3</v>
      </c>
      <c r="K225" s="47">
        <f>LN(Prices!K226/Prices!K225)</f>
        <v>-1.0617590804577136E-3</v>
      </c>
      <c r="L225" s="47">
        <f>LN(Prices!L226/Prices!L225)</f>
        <v>-2.2977197044862915E-3</v>
      </c>
      <c r="M225" s="47">
        <f>LN(Prices!M226/Prices!M225)</f>
        <v>-1.6989277992148524E-2</v>
      </c>
      <c r="N225" s="47">
        <f>LN(Prices!N226/Prices!N225)</f>
        <v>1.0243088359880897E-2</v>
      </c>
      <c r="O225" s="47">
        <f>LN(Prices!O226/Prices!O225)</f>
        <v>8.1731224197736357E-3</v>
      </c>
      <c r="P225" s="47">
        <f>LN(Prices!P226/Prices!P225)</f>
        <v>-1.2966775379561552E-2</v>
      </c>
      <c r="Q225" s="47">
        <f>LN(Prices!Q226/Prices!Q225)</f>
        <v>-0.11764767717488771</v>
      </c>
      <c r="R225" s="47">
        <f>LN(Prices!R226/Prices!R225)</f>
        <v>-0.21084711454044658</v>
      </c>
      <c r="S225" s="47" t="e">
        <f>LN(Prices!S226/Prices!S225)</f>
        <v>#DIV/0!</v>
      </c>
    </row>
    <row r="226" spans="1:19">
      <c r="A226" s="48">
        <f>Prices!A227</f>
        <v>41754</v>
      </c>
      <c r="B226" s="47">
        <f>LN(Prices!B227/Prices!B226)</f>
        <v>-1.5083701838483479E-2</v>
      </c>
      <c r="C226" s="47">
        <f>LN(Prices!C227/Prices!C226)</f>
        <v>2.105841042552078E-3</v>
      </c>
      <c r="D226" s="47">
        <f>LN(Prices!D227/Prices!D226)</f>
        <v>-1.9300234836669007E-3</v>
      </c>
      <c r="E226" s="47">
        <f>LN(Prices!E227/Prices!E226)</f>
        <v>9.5769387388683737E-5</v>
      </c>
      <c r="F226" s="47">
        <f>LN(Prices!F227/Prices!F226)</f>
        <v>-2.4670038363679907E-4</v>
      </c>
      <c r="G226" s="47">
        <f>LN(Prices!G227/Prices!G226)</f>
        <v>4.5639177461453988E-4</v>
      </c>
      <c r="H226" s="47">
        <f>LN(Prices!H227/Prices!H226)</f>
        <v>5.8257584206320822E-4</v>
      </c>
      <c r="I226" s="47">
        <f>LN(Prices!I227/Prices!I226)</f>
        <v>-2.3620592040887456E-5</v>
      </c>
      <c r="J226" s="47">
        <f>LN(Prices!J227/Prices!J226)</f>
        <v>-9.3711180869111447E-5</v>
      </c>
      <c r="K226" s="47">
        <f>LN(Prices!K227/Prices!K226)</f>
        <v>-8.534902449837331E-3</v>
      </c>
      <c r="L226" s="47">
        <f>LN(Prices!L227/Prices!L226)</f>
        <v>-2.4677153264822684E-3</v>
      </c>
      <c r="M226" s="47">
        <f>LN(Prices!M227/Prices!M226)</f>
        <v>9.1163695620851762E-3</v>
      </c>
      <c r="N226" s="47">
        <f>LN(Prices!N227/Prices!N226)</f>
        <v>-2.0257567338500615E-3</v>
      </c>
      <c r="O226" s="47">
        <f>LN(Prices!O227/Prices!O226)</f>
        <v>4.5979837970694009E-3</v>
      </c>
      <c r="P226" s="47">
        <f>LN(Prices!P227/Prices!P226)</f>
        <v>-1.5339073153140081E-3</v>
      </c>
      <c r="Q226" s="47">
        <f>LN(Prices!Q227/Prices!Q226)</f>
        <v>-1.6219104112907848E-2</v>
      </c>
      <c r="R226" s="47">
        <f>LN(Prices!R227/Prices!R226)</f>
        <v>1.8260959134609112E-2</v>
      </c>
      <c r="S226" s="47" t="e">
        <f>LN(Prices!S227/Prices!S226)</f>
        <v>#DIV/0!</v>
      </c>
    </row>
    <row r="227" spans="1:19">
      <c r="A227" s="48">
        <f>Prices!A228</f>
        <v>41761</v>
      </c>
      <c r="B227" s="47">
        <f>LN(Prices!B228/Prices!B227)</f>
        <v>8.8264524270144067E-3</v>
      </c>
      <c r="C227" s="47">
        <f>LN(Prices!C228/Prices!C227)</f>
        <v>4.1501372640526755E-3</v>
      </c>
      <c r="D227" s="47">
        <f>LN(Prices!D228/Prices!D227)</f>
        <v>1.4847553950107764E-2</v>
      </c>
      <c r="E227" s="47">
        <f>LN(Prices!E228/Prices!E227)</f>
        <v>1.0852104417964198E-2</v>
      </c>
      <c r="F227" s="47">
        <f>LN(Prices!F228/Prices!F227)</f>
        <v>1.0553540091035119E-2</v>
      </c>
      <c r="G227" s="47">
        <f>LN(Prices!G228/Prices!G227)</f>
        <v>-9.0755538814605297E-3</v>
      </c>
      <c r="H227" s="47">
        <f>LN(Prices!H228/Prices!H227)</f>
        <v>1.4520963491888351E-3</v>
      </c>
      <c r="I227" s="47">
        <f>LN(Prices!I228/Prices!I227)</f>
        <v>1.079230745240818E-2</v>
      </c>
      <c r="J227" s="47">
        <f>LN(Prices!J228/Prices!J227)</f>
        <v>3.5745899743659156E-3</v>
      </c>
      <c r="K227" s="47">
        <f>LN(Prices!K228/Prices!K227)</f>
        <v>1.1716803667221262E-2</v>
      </c>
      <c r="L227" s="47">
        <f>LN(Prices!L228/Prices!L227)</f>
        <v>6.8943148982913028E-3</v>
      </c>
      <c r="M227" s="47">
        <f>LN(Prices!M228/Prices!M227)</f>
        <v>-3.225336324847717E-3</v>
      </c>
      <c r="N227" s="47">
        <f>LN(Prices!N228/Prices!N227)</f>
        <v>1.8089075516061126E-3</v>
      </c>
      <c r="O227" s="47">
        <f>LN(Prices!O228/Prices!O227)</f>
        <v>2.9784065745125474E-4</v>
      </c>
      <c r="P227" s="47">
        <f>LN(Prices!P228/Prices!P227)</f>
        <v>-1.1603216617582943E-2</v>
      </c>
      <c r="Q227" s="47">
        <f>LN(Prices!Q228/Prices!Q227)</f>
        <v>-6.4880979559612294E-3</v>
      </c>
      <c r="R227" s="47">
        <f>LN(Prices!R228/Prices!R227)</f>
        <v>-1.535538808319465E-2</v>
      </c>
      <c r="S227" s="47" t="e">
        <f>LN(Prices!S228/Prices!S227)</f>
        <v>#DIV/0!</v>
      </c>
    </row>
    <row r="228" spans="1:19">
      <c r="A228" s="48">
        <f>Prices!A229</f>
        <v>41768</v>
      </c>
      <c r="B228" s="47">
        <f>LN(Prices!B229/Prices!B228)</f>
        <v>8.6738039781985351E-3</v>
      </c>
      <c r="C228" s="47">
        <f>LN(Prices!C229/Prices!C228)</f>
        <v>2.0034598640867726E-3</v>
      </c>
      <c r="D228" s="47">
        <f>LN(Prices!D229/Prices!D228)</f>
        <v>9.7413910281543108E-3</v>
      </c>
      <c r="E228" s="47">
        <f>LN(Prices!E229/Prices!E228)</f>
        <v>-3.3389210671810098E-3</v>
      </c>
      <c r="F228" s="47">
        <f>LN(Prices!F229/Prices!F228)</f>
        <v>-5.2628479590693415E-3</v>
      </c>
      <c r="G228" s="47">
        <f>LN(Prices!G229/Prices!G228)</f>
        <v>-6.4671326655604015E-3</v>
      </c>
      <c r="H228" s="47">
        <f>LN(Prices!H229/Prices!H228)</f>
        <v>1.6206126713998273E-4</v>
      </c>
      <c r="I228" s="47">
        <f>LN(Prices!I229/Prices!I228)</f>
        <v>2.9778001551888575E-3</v>
      </c>
      <c r="J228" s="47">
        <f>LN(Prices!J229/Prices!J228)</f>
        <v>5.5395242683399393E-3</v>
      </c>
      <c r="K228" s="47">
        <f>LN(Prices!K229/Prices!K228)</f>
        <v>1.7495197807885603E-2</v>
      </c>
      <c r="L228" s="47">
        <f>LN(Prices!L229/Prices!L228)</f>
        <v>3.4294146454714822E-3</v>
      </c>
      <c r="M228" s="47">
        <f>LN(Prices!M229/Prices!M228)</f>
        <v>-9.7900044133309726E-5</v>
      </c>
      <c r="N228" s="47">
        <f>LN(Prices!N229/Prices!N228)</f>
        <v>2.6711924340620643E-3</v>
      </c>
      <c r="O228" s="47">
        <f>LN(Prices!O229/Prices!O228)</f>
        <v>4.5755791864280767E-3</v>
      </c>
      <c r="P228" s="47">
        <f>LN(Prices!P229/Prices!P228)</f>
        <v>4.269388199567326E-3</v>
      </c>
      <c r="Q228" s="47">
        <f>LN(Prices!Q229/Prices!Q228)</f>
        <v>3.8289888616162358E-2</v>
      </c>
      <c r="R228" s="47">
        <f>LN(Prices!R229/Prices!R228)</f>
        <v>-1.8546163592486641E-2</v>
      </c>
      <c r="S228" s="47" t="e">
        <f>LN(Prices!S229/Prices!S228)</f>
        <v>#DIV/0!</v>
      </c>
    </row>
    <row r="229" spans="1:19">
      <c r="A229" s="48">
        <f>Prices!A230</f>
        <v>41775</v>
      </c>
      <c r="B229" s="47">
        <f>LN(Prices!B230/Prices!B229)</f>
        <v>1.9679867387045306E-2</v>
      </c>
      <c r="C229" s="47">
        <f>LN(Prices!C230/Prices!C229)</f>
        <v>2.0733131720422405E-3</v>
      </c>
      <c r="D229" s="47">
        <f>LN(Prices!D230/Prices!D229)</f>
        <v>1.3427328810579843E-2</v>
      </c>
      <c r="E229" s="47">
        <f>LN(Prices!E230/Prices!E229)</f>
        <v>1.9601728578821521E-4</v>
      </c>
      <c r="F229" s="47">
        <f>LN(Prices!F230/Prices!F229)</f>
        <v>1.8405472612471202E-4</v>
      </c>
      <c r="G229" s="47">
        <f>LN(Prices!G230/Prices!G229)</f>
        <v>1.70928623920319E-2</v>
      </c>
      <c r="H229" s="47">
        <f>LN(Prices!H230/Prices!H229)</f>
        <v>2.3745200709080552E-3</v>
      </c>
      <c r="I229" s="47">
        <f>LN(Prices!I230/Prices!I229)</f>
        <v>6.1010141409055182E-3</v>
      </c>
      <c r="J229" s="47">
        <f>LN(Prices!J230/Prices!J229)</f>
        <v>1.1744802733716696E-3</v>
      </c>
      <c r="K229" s="47">
        <f>LN(Prices!K230/Prices!K229)</f>
        <v>1.0400416954139326E-3</v>
      </c>
      <c r="L229" s="47">
        <f>LN(Prices!L230/Prices!L229)</f>
        <v>4.0673610128464663E-3</v>
      </c>
      <c r="M229" s="47">
        <f>LN(Prices!M230/Prices!M229)</f>
        <v>-3.8255968967934938E-3</v>
      </c>
      <c r="N229" s="47">
        <f>LN(Prices!N230/Prices!N229)</f>
        <v>-8.7621401316434738E-3</v>
      </c>
      <c r="O229" s="47">
        <f>LN(Prices!O230/Prices!O229)</f>
        <v>-1.7802046002149221E-3</v>
      </c>
      <c r="P229" s="47">
        <f>LN(Prices!P230/Prices!P229)</f>
        <v>3.8652123642338089E-4</v>
      </c>
      <c r="Q229" s="47">
        <f>LN(Prices!Q230/Prices!Q229)</f>
        <v>0.23684931756121622</v>
      </c>
      <c r="R229" s="47">
        <f>LN(Prices!R230/Prices!R229)</f>
        <v>0.15062582598382285</v>
      </c>
      <c r="S229" s="47" t="e">
        <f>LN(Prices!S230/Prices!S229)</f>
        <v>#DIV/0!</v>
      </c>
    </row>
    <row r="230" spans="1:19">
      <c r="A230" s="48">
        <f>Prices!A231</f>
        <v>41782</v>
      </c>
      <c r="B230" s="47">
        <f>LN(Prices!B231/Prices!B230)</f>
        <v>1.3151317312223292E-2</v>
      </c>
      <c r="C230" s="47">
        <f>LN(Prices!C231/Prices!C230)</f>
        <v>4.8587732941651664E-3</v>
      </c>
      <c r="D230" s="47">
        <f>LN(Prices!D231/Prices!D230)</f>
        <v>-2.7669894735804605E-3</v>
      </c>
      <c r="E230" s="47">
        <f>LN(Prices!E231/Prices!E230)</f>
        <v>8.4279382121605576E-3</v>
      </c>
      <c r="F230" s="47">
        <f>LN(Prices!F231/Prices!F230)</f>
        <v>8.9774336486018146E-3</v>
      </c>
      <c r="G230" s="47">
        <f>LN(Prices!G231/Prices!G230)</f>
        <v>7.1723944498363187E-3</v>
      </c>
      <c r="H230" s="47">
        <f>LN(Prices!H231/Prices!H230)</f>
        <v>-1.5922289663297159E-3</v>
      </c>
      <c r="I230" s="47">
        <f>LN(Prices!I231/Prices!I230)</f>
        <v>1.245839249906625E-3</v>
      </c>
      <c r="J230" s="47">
        <f>LN(Prices!J231/Prices!J230)</f>
        <v>8.9588993715157669E-5</v>
      </c>
      <c r="K230" s="47">
        <f>LN(Prices!K231/Prices!K230)</f>
        <v>3.1136506732793536E-3</v>
      </c>
      <c r="L230" s="47">
        <f>LN(Prices!L231/Prices!L230)</f>
        <v>-2.1129629966133612E-3</v>
      </c>
      <c r="M230" s="47">
        <f>LN(Prices!M231/Prices!M230)</f>
        <v>-2.3615085263645513E-3</v>
      </c>
      <c r="N230" s="47">
        <f>LN(Prices!N231/Prices!N230)</f>
        <v>-3.4972713241250724E-3</v>
      </c>
      <c r="O230" s="47">
        <f>LN(Prices!O231/Prices!O230)</f>
        <v>-1.6643884244054014E-3</v>
      </c>
      <c r="P230" s="47">
        <f>LN(Prices!P231/Prices!P230)</f>
        <v>1.1663880759552356E-3</v>
      </c>
      <c r="Q230" s="47">
        <f>LN(Prices!Q231/Prices!Q230)</f>
        <v>0.13024120353428856</v>
      </c>
      <c r="R230" s="47">
        <f>LN(Prices!R231/Prices!R230)</f>
        <v>-5.9354242649182855E-2</v>
      </c>
      <c r="S230" s="47" t="e">
        <f>LN(Prices!S231/Prices!S230)</f>
        <v>#DIV/0!</v>
      </c>
    </row>
    <row r="231" spans="1:19">
      <c r="A231" s="48">
        <f>Prices!A232</f>
        <v>41789</v>
      </c>
      <c r="B231" s="47">
        <f>LN(Prices!B232/Prices!B231)</f>
        <v>-8.5028916174523274E-3</v>
      </c>
      <c r="C231" s="47">
        <f>LN(Prices!C232/Prices!C231)</f>
        <v>6.64776571989665E-3</v>
      </c>
      <c r="D231" s="47">
        <f>LN(Prices!D232/Prices!D231)</f>
        <v>8.8064229610766952E-3</v>
      </c>
      <c r="E231" s="47">
        <f>LN(Prices!E232/Prices!E231)</f>
        <v>1.0102279802811526E-2</v>
      </c>
      <c r="F231" s="47">
        <f>LN(Prices!F232/Prices!F231)</f>
        <v>9.981632131587103E-3</v>
      </c>
      <c r="G231" s="47">
        <f>LN(Prices!G232/Prices!G231)</f>
        <v>-1.0275152916418414E-2</v>
      </c>
      <c r="H231" s="47">
        <f>LN(Prices!H232/Prices!H231)</f>
        <v>2.3070979865741706E-3</v>
      </c>
      <c r="I231" s="47">
        <f>LN(Prices!I232/Prices!I231)</f>
        <v>1.0098658640550375E-2</v>
      </c>
      <c r="J231" s="47">
        <f>LN(Prices!J232/Prices!J231)</f>
        <v>4.9157622060954926E-4</v>
      </c>
      <c r="K231" s="47">
        <f>LN(Prices!K232/Prices!K231)</f>
        <v>1.1334485074106644E-2</v>
      </c>
      <c r="L231" s="47">
        <f>LN(Prices!L232/Prices!L231)</f>
        <v>2.5999364661831691E-3</v>
      </c>
      <c r="M231" s="47">
        <f>LN(Prices!M232/Prices!M231)</f>
        <v>4.2270891155558859E-3</v>
      </c>
      <c r="N231" s="47">
        <f>LN(Prices!N232/Prices!N231)</f>
        <v>-5.5624823216638255E-3</v>
      </c>
      <c r="O231" s="47">
        <f>LN(Prices!O232/Prices!O231)</f>
        <v>1.4267881856874433E-3</v>
      </c>
      <c r="P231" s="47">
        <f>LN(Prices!P232/Prices!P231)</f>
        <v>-2.9432666683632164E-2</v>
      </c>
      <c r="Q231" s="47">
        <f>LN(Prices!Q232/Prices!Q231)</f>
        <v>1.9372258340525871E-3</v>
      </c>
      <c r="R231" s="47">
        <f>LN(Prices!R232/Prices!R231)</f>
        <v>2.8370697129215566E-2</v>
      </c>
      <c r="S231" s="47" t="e">
        <f>LN(Prices!S232/Prices!S231)</f>
        <v>#DIV/0!</v>
      </c>
    </row>
    <row r="232" spans="1:19">
      <c r="A232" s="48">
        <f>Prices!A233</f>
        <v>41796</v>
      </c>
      <c r="B232" s="47">
        <f>LN(Prices!B233/Prices!B232)</f>
        <v>1.946409311705528E-2</v>
      </c>
      <c r="C232" s="47">
        <f>LN(Prices!C233/Prices!C232)</f>
        <v>-1.3284181436306996E-3</v>
      </c>
      <c r="D232" s="47">
        <f>LN(Prices!D233/Prices!D232)</f>
        <v>1.0978442503502519E-2</v>
      </c>
      <c r="E232" s="47">
        <f>LN(Prices!E233/Prices!E232)</f>
        <v>1.1183859848752736E-2</v>
      </c>
      <c r="F232" s="47">
        <f>LN(Prices!F233/Prices!F232)</f>
        <v>1.2264220006364693E-2</v>
      </c>
      <c r="G232" s="47">
        <f>LN(Prices!G233/Prices!G232)</f>
        <v>-7.3388091967537972E-3</v>
      </c>
      <c r="H232" s="47">
        <f>LN(Prices!H233/Prices!H232)</f>
        <v>-5.3230068260211132E-4</v>
      </c>
      <c r="I232" s="47">
        <f>LN(Prices!I233/Prices!I232)</f>
        <v>1.4626819349964484E-2</v>
      </c>
      <c r="J232" s="47">
        <f>LN(Prices!J233/Prices!J232)</f>
        <v>2.5050263327013648E-3</v>
      </c>
      <c r="K232" s="47">
        <f>LN(Prices!K233/Prices!K232)</f>
        <v>2.7285146532039142E-3</v>
      </c>
      <c r="L232" s="47">
        <f>LN(Prices!L233/Prices!L232)</f>
        <v>-1.9493183560496533E-3</v>
      </c>
      <c r="M232" s="47">
        <f>LN(Prices!M233/Prices!M232)</f>
        <v>-1.276073792791243E-3</v>
      </c>
      <c r="N232" s="47">
        <f>LN(Prices!N233/Prices!N232)</f>
        <v>5.8698365468471184E-4</v>
      </c>
      <c r="O232" s="47">
        <f>LN(Prices!O233/Prices!O232)</f>
        <v>-4.4058180342083208E-3</v>
      </c>
      <c r="P232" s="47">
        <f>LN(Prices!P233/Prices!P232)</f>
        <v>8.0267988113044719E-4</v>
      </c>
      <c r="Q232" s="47">
        <f>LN(Prices!Q233/Prices!Q232)</f>
        <v>-0.11161785810760201</v>
      </c>
      <c r="R232" s="47">
        <f>LN(Prices!R233/Prices!R232)</f>
        <v>-0.18477210939435282</v>
      </c>
      <c r="S232" s="47" t="e">
        <f>LN(Prices!S233/Prices!S232)</f>
        <v>#DIV/0!</v>
      </c>
    </row>
    <row r="233" spans="1:19">
      <c r="A233" s="48">
        <f>Prices!A234</f>
        <v>41803</v>
      </c>
      <c r="B233" s="47">
        <f>LN(Prices!B234/Prices!B233)</f>
        <v>1.3347043086687407E-3</v>
      </c>
      <c r="C233" s="47">
        <f>LN(Prices!C234/Prices!C233)</f>
        <v>5.8425770024482307E-3</v>
      </c>
      <c r="D233" s="47">
        <f>LN(Prices!D234/Prices!D233)</f>
        <v>-1.4841596568403297E-2</v>
      </c>
      <c r="E233" s="47">
        <f>LN(Prices!E234/Prices!E233)</f>
        <v>-4.1945013081918512E-3</v>
      </c>
      <c r="F233" s="47">
        <f>LN(Prices!F234/Prices!F233)</f>
        <v>-3.3353217339917411E-3</v>
      </c>
      <c r="G233" s="47">
        <f>LN(Prices!G234/Prices!G233)</f>
        <v>4.324608653529443E-2</v>
      </c>
      <c r="H233" s="47">
        <f>LN(Prices!H234/Prices!H233)</f>
        <v>-9.3601525004854958E-4</v>
      </c>
      <c r="I233" s="47">
        <f>LN(Prices!I234/Prices!I233)</f>
        <v>-1.7081873296885076E-2</v>
      </c>
      <c r="J233" s="47">
        <f>LN(Prices!J234/Prices!J233)</f>
        <v>4.5939853976381895E-4</v>
      </c>
      <c r="K233" s="47">
        <f>LN(Prices!K234/Prices!K233)</f>
        <v>-1.3372391965055817E-2</v>
      </c>
      <c r="L233" s="47">
        <f>LN(Prices!L234/Prices!L233)</f>
        <v>-4.1141425471752846E-3</v>
      </c>
      <c r="M233" s="47">
        <f>LN(Prices!M234/Prices!M233)</f>
        <v>6.2665435658043177E-3</v>
      </c>
      <c r="N233" s="47">
        <f>LN(Prices!N234/Prices!N233)</f>
        <v>7.332453767444786E-4</v>
      </c>
      <c r="O233" s="47">
        <f>LN(Prices!O234/Prices!O233)</f>
        <v>2.0862523586351535E-3</v>
      </c>
      <c r="P233" s="47">
        <f>LN(Prices!P234/Prices!P233)</f>
        <v>1.3195156528877037E-2</v>
      </c>
      <c r="Q233" s="47">
        <f>LN(Prices!Q234/Prices!Q233)</f>
        <v>3.5976284952205728E-2</v>
      </c>
      <c r="R233" s="47">
        <f>LN(Prices!R234/Prices!R233)</f>
        <v>5.0241216436746866E-2</v>
      </c>
      <c r="S233" s="47" t="e">
        <f>LN(Prices!S234/Prices!S233)</f>
        <v>#DIV/0!</v>
      </c>
    </row>
    <row r="234" spans="1:19">
      <c r="A234" s="48">
        <f>Prices!A235</f>
        <v>41810</v>
      </c>
      <c r="B234" s="47">
        <f>LN(Prices!B235/Prices!B234)</f>
        <v>-5.0958747040296135E-3</v>
      </c>
      <c r="C234" s="47">
        <f>LN(Prices!C235/Prices!C234)</f>
        <v>1.3658961306939331E-2</v>
      </c>
      <c r="D234" s="47">
        <f>LN(Prices!D235/Prices!D234)</f>
        <v>1.0338735407632853E-2</v>
      </c>
      <c r="E234" s="47">
        <f>LN(Prices!E235/Prices!E234)</f>
        <v>1.1638747179747775E-2</v>
      </c>
      <c r="F234" s="47">
        <f>LN(Prices!F235/Prices!F234)</f>
        <v>1.138937450949924E-2</v>
      </c>
      <c r="G234" s="47">
        <f>LN(Prices!G235/Prices!G234)</f>
        <v>1.2269017278481462E-2</v>
      </c>
      <c r="H234" s="47">
        <f>LN(Prices!H235/Prices!H234)</f>
        <v>-6.1783135550609223E-4</v>
      </c>
      <c r="I234" s="47">
        <f>LN(Prices!I235/Prices!I234)</f>
        <v>7.6324874913675693E-3</v>
      </c>
      <c r="J234" s="47">
        <f>LN(Prices!J235/Prices!J234)</f>
        <v>1.7845350423597878E-3</v>
      </c>
      <c r="K234" s="47">
        <f>LN(Prices!K235/Prices!K234)</f>
        <v>-1.0360905779210976E-3</v>
      </c>
      <c r="L234" s="47">
        <f>LN(Prices!L235/Prices!L234)</f>
        <v>3.3008037467470237E-3</v>
      </c>
      <c r="M234" s="47">
        <f>LN(Prices!M235/Prices!M234)</f>
        <v>-4.107986997694971E-3</v>
      </c>
      <c r="N234" s="47">
        <f>LN(Prices!N235/Prices!N234)</f>
        <v>-8.0215317707033485E-3</v>
      </c>
      <c r="O234" s="47">
        <f>LN(Prices!O235/Prices!O234)</f>
        <v>1.0366470229317642E-2</v>
      </c>
      <c r="P234" s="47">
        <f>LN(Prices!P235/Prices!P234)</f>
        <v>2.9410135633446365E-2</v>
      </c>
      <c r="Q234" s="47">
        <f>LN(Prices!Q235/Prices!Q234)</f>
        <v>-4.2500927522184633E-3</v>
      </c>
      <c r="R234" s="47">
        <f>LN(Prices!R235/Prices!R234)</f>
        <v>-3.9780870011844598E-2</v>
      </c>
      <c r="S234" s="47" t="e">
        <f>LN(Prices!S235/Prices!S234)</f>
        <v>#DIV/0!</v>
      </c>
    </row>
    <row r="235" spans="1:19">
      <c r="A235" s="48">
        <f>Prices!A236</f>
        <v>41817</v>
      </c>
      <c r="B235" s="47">
        <f>LN(Prices!B236/Prices!B235)</f>
        <v>5.0713614069590658E-4</v>
      </c>
      <c r="C235" s="47">
        <f>LN(Prices!C236/Prices!C235)</f>
        <v>6.7918014507392559E-3</v>
      </c>
      <c r="D235" s="47">
        <f>LN(Prices!D236/Prices!D235)</f>
        <v>2.3063224396399893E-3</v>
      </c>
      <c r="E235" s="47">
        <f>LN(Prices!E236/Prices!E235)</f>
        <v>-3.7668931016289699E-3</v>
      </c>
      <c r="F235" s="47">
        <f>LN(Prices!F236/Prices!F235)</f>
        <v>-4.0781403486827425E-3</v>
      </c>
      <c r="G235" s="47">
        <f>LN(Prices!G236/Prices!G235)</f>
        <v>-1.3239420071760023E-2</v>
      </c>
      <c r="H235" s="47">
        <f>LN(Prices!H236/Prices!H235)</f>
        <v>3.7439681940596163E-3</v>
      </c>
      <c r="I235" s="47">
        <f>LN(Prices!I236/Prices!I235)</f>
        <v>4.1187438496907995E-4</v>
      </c>
      <c r="J235" s="47">
        <f>LN(Prices!J236/Prices!J235)</f>
        <v>3.8040690301415041E-3</v>
      </c>
      <c r="K235" s="47">
        <f>LN(Prices!K236/Prices!K235)</f>
        <v>8.2588218913017229E-3</v>
      </c>
      <c r="L235" s="47">
        <f>LN(Prices!L236/Prices!L235)</f>
        <v>7.4578815190968041E-3</v>
      </c>
      <c r="M235" s="47">
        <f>LN(Prices!M236/Prices!M235)</f>
        <v>4.899319092659673E-4</v>
      </c>
      <c r="N235" s="47">
        <f>LN(Prices!N236/Prices!N235)</f>
        <v>4.3499165430770561E-3</v>
      </c>
      <c r="O235" s="47">
        <f>LN(Prices!O236/Prices!O235)</f>
        <v>2.5308274006980171E-3</v>
      </c>
      <c r="P235" s="47">
        <f>LN(Prices!P236/Prices!P235)</f>
        <v>6.0036536098811684E-3</v>
      </c>
      <c r="Q235" s="47">
        <f>LN(Prices!Q236/Prices!Q235)</f>
        <v>4.1693449521063089E-2</v>
      </c>
      <c r="R235" s="47">
        <f>LN(Prices!R236/Prices!R235)</f>
        <v>-0.31404100494448145</v>
      </c>
      <c r="S235" s="47" t="e">
        <f>LN(Prices!S236/Prices!S235)</f>
        <v>#DIV/0!</v>
      </c>
    </row>
    <row r="236" spans="1:19">
      <c r="A236" s="48">
        <f>Prices!A237</f>
        <v>41824</v>
      </c>
      <c r="B236" s="47">
        <f>LN(Prices!B237/Prices!B236)</f>
        <v>1.6806514735759857E-2</v>
      </c>
      <c r="C236" s="47">
        <f>LN(Prices!C237/Prices!C236)</f>
        <v>7.3269908633897939E-3</v>
      </c>
      <c r="D236" s="47">
        <f>LN(Prices!D237/Prices!D236)</f>
        <v>-1.1524963295679032E-3</v>
      </c>
      <c r="E236" s="47">
        <f>LN(Prices!E237/Prices!E236)</f>
        <v>1.2887202868664687E-2</v>
      </c>
      <c r="F236" s="47">
        <f>LN(Prices!F237/Prices!F236)</f>
        <v>1.3178987004980573E-2</v>
      </c>
      <c r="G236" s="47">
        <f>LN(Prices!G237/Prices!G236)</f>
        <v>-2.3757480677457803E-2</v>
      </c>
      <c r="H236" s="47">
        <f>LN(Prices!H237/Prices!H236)</f>
        <v>-2.2680894049511534E-3</v>
      </c>
      <c r="I236" s="47">
        <f>LN(Prices!I237/Prices!I236)</f>
        <v>2.5619778236891395E-3</v>
      </c>
      <c r="J236" s="47">
        <f>LN(Prices!J237/Prices!J236)</f>
        <v>3.0046661518282731E-4</v>
      </c>
      <c r="K236" s="47">
        <f>LN(Prices!K237/Prices!K236)</f>
        <v>-7.9133390756353974E-3</v>
      </c>
      <c r="L236" s="47">
        <f>LN(Prices!L237/Prices!L236)</f>
        <v>-2.4258118146200623E-3</v>
      </c>
      <c r="M236" s="47">
        <f>LN(Prices!M237/Prices!M236)</f>
        <v>-6.4865092296066615E-3</v>
      </c>
      <c r="N236" s="47">
        <f>LN(Prices!N237/Prices!N236)</f>
        <v>3.8181998071911256E-3</v>
      </c>
      <c r="O236" s="47">
        <f>LN(Prices!O237/Prices!O236)</f>
        <v>3.5263003597839229E-4</v>
      </c>
      <c r="P236" s="47">
        <f>LN(Prices!P237/Prices!P236)</f>
        <v>-1.5903792998004144E-3</v>
      </c>
      <c r="Q236" s="47">
        <f>LN(Prices!Q237/Prices!Q236)</f>
        <v>2.1997728475675292E-3</v>
      </c>
      <c r="R236" s="47">
        <f>LN(Prices!R237/Prices!R236)</f>
        <v>0.22598850344644114</v>
      </c>
      <c r="S236" s="47" t="e">
        <f>LN(Prices!S237/Prices!S236)</f>
        <v>#DIV/0!</v>
      </c>
    </row>
    <row r="237" spans="1:19">
      <c r="A237" s="48">
        <f>Prices!A238</f>
        <v>41831</v>
      </c>
      <c r="B237" s="47">
        <f>LN(Prices!B238/Prices!B237)</f>
        <v>-1.1402103497907678E-3</v>
      </c>
      <c r="C237" s="47">
        <f>LN(Prices!C238/Prices!C237)</f>
        <v>-1.7214589260745868E-2</v>
      </c>
      <c r="D237" s="47">
        <f>LN(Prices!D238/Prices!D237)</f>
        <v>3.19229933291971E-3</v>
      </c>
      <c r="E237" s="47">
        <f>LN(Prices!E238/Prices!E237)</f>
        <v>-1.5682830627787064E-2</v>
      </c>
      <c r="F237" s="47">
        <f>LN(Prices!F238/Prices!F237)</f>
        <v>-1.715489943180528E-2</v>
      </c>
      <c r="G237" s="47">
        <f>LN(Prices!G238/Prices!G237)</f>
        <v>-3.6635482184046678E-2</v>
      </c>
      <c r="H237" s="47">
        <f>LN(Prices!H238/Prices!H237)</f>
        <v>2.2785251593637414E-3</v>
      </c>
      <c r="I237" s="47">
        <f>LN(Prices!I238/Prices!I237)</f>
        <v>3.3801254176995966E-3</v>
      </c>
      <c r="J237" s="47">
        <f>LN(Prices!J238/Prices!J237)</f>
        <v>6.7507970502615625E-3</v>
      </c>
      <c r="K237" s="47">
        <f>LN(Prices!K238/Prices!K237)</f>
        <v>1.1334485074106644E-2</v>
      </c>
      <c r="L237" s="47">
        <f>LN(Prices!L238/Prices!L237)</f>
        <v>7.5250483132819086E-3</v>
      </c>
      <c r="M237" s="47">
        <f>LN(Prices!M238/Prices!M237)</f>
        <v>5.99657732034073E-3</v>
      </c>
      <c r="N237" s="47">
        <f>LN(Prices!N238/Prices!N237)</f>
        <v>-3.6710760758678048E-3</v>
      </c>
      <c r="O237" s="47">
        <f>LN(Prices!O238/Prices!O237)</f>
        <v>8.3094866324505776E-3</v>
      </c>
      <c r="P237" s="47">
        <f>LN(Prices!P238/Prices!P237)</f>
        <v>1.432030521936525E-2</v>
      </c>
      <c r="Q237" s="47">
        <f>LN(Prices!Q238/Prices!Q237)</f>
        <v>-1.1289139115458121E-2</v>
      </c>
      <c r="R237" s="47">
        <f>LN(Prices!R238/Prices!R237)</f>
        <v>0.20015403308951091</v>
      </c>
      <c r="S237" s="47" t="e">
        <f>LN(Prices!S238/Prices!S237)</f>
        <v>#DIV/0!</v>
      </c>
    </row>
    <row r="238" spans="1:19">
      <c r="A238" s="48">
        <f>Prices!A239</f>
        <v>41838</v>
      </c>
      <c r="B238" s="47">
        <f>LN(Prices!B239/Prices!B238)</f>
        <v>3.8785253310146578E-3</v>
      </c>
      <c r="C238" s="47">
        <f>LN(Prices!C239/Prices!C238)</f>
        <v>1.9017208331147798E-3</v>
      </c>
      <c r="D238" s="47">
        <f>LN(Prices!D239/Prices!D238)</f>
        <v>1.0809230640414016E-2</v>
      </c>
      <c r="E238" s="47">
        <f>LN(Prices!E239/Prices!E238)</f>
        <v>4.763979828580127E-3</v>
      </c>
      <c r="F238" s="47">
        <f>LN(Prices!F239/Prices!F238)</f>
        <v>4.5679787555470263E-3</v>
      </c>
      <c r="G238" s="47">
        <f>LN(Prices!G239/Prices!G238)</f>
        <v>5.4231081953022963E-3</v>
      </c>
      <c r="H238" s="47">
        <f>LN(Prices!H239/Prices!H238)</f>
        <v>1.6995739990811718E-3</v>
      </c>
      <c r="I238" s="47">
        <f>LN(Prices!I239/Prices!I238)</f>
        <v>5.668853349083916E-3</v>
      </c>
      <c r="J238" s="47">
        <f>LN(Prices!J239/Prices!J238)</f>
        <v>1.2621830696984361E-3</v>
      </c>
      <c r="K238" s="47">
        <f>LN(Prices!K239/Prices!K238)</f>
        <v>-7.5420309509740572E-3</v>
      </c>
      <c r="L238" s="47">
        <f>LN(Prices!L239/Prices!L238)</f>
        <v>3.4251416174286677E-3</v>
      </c>
      <c r="M238" s="47">
        <f>LN(Prices!M239/Prices!M238)</f>
        <v>-6.4896982929055092E-3</v>
      </c>
      <c r="N238" s="47">
        <f>LN(Prices!N239/Prices!N238)</f>
        <v>4.4124136618250742E-4</v>
      </c>
      <c r="O238" s="47">
        <f>LN(Prices!O239/Prices!O238)</f>
        <v>-2.5673955052458097E-3</v>
      </c>
      <c r="P238" s="47">
        <f>LN(Prices!P239/Prices!P238)</f>
        <v>-2.0028590870378431E-2</v>
      </c>
      <c r="Q238" s="47">
        <f>LN(Prices!Q239/Prices!Q238)</f>
        <v>-4.2686969908850583E-2</v>
      </c>
      <c r="R238" s="47">
        <f>LN(Prices!R239/Prices!R238)</f>
        <v>-0.31950079072207732</v>
      </c>
      <c r="S238" s="47" t="e">
        <f>LN(Prices!S239/Prices!S238)</f>
        <v>#DIV/0!</v>
      </c>
    </row>
    <row r="239" spans="1:19">
      <c r="A239" s="48">
        <f>Prices!A240</f>
        <v>41845</v>
      </c>
      <c r="B239" s="47">
        <f>LN(Prices!B240/Prices!B239)</f>
        <v>1.0738358221132692E-2</v>
      </c>
      <c r="C239" s="47">
        <f>LN(Prices!C240/Prices!C239)</f>
        <v>-4.8247954921555713E-3</v>
      </c>
      <c r="D239" s="47">
        <f>LN(Prices!D240/Prices!D239)</f>
        <v>-1.6036006850546124E-3</v>
      </c>
      <c r="E239" s="47">
        <f>LN(Prices!E240/Prices!E239)</f>
        <v>2.256251458223267E-3</v>
      </c>
      <c r="F239" s="47">
        <f>LN(Prices!F240/Prices!F239)</f>
        <v>2.3647661034817196E-3</v>
      </c>
      <c r="G239" s="47">
        <f>LN(Prices!G240/Prices!G239)</f>
        <v>1.0666520459900082E-2</v>
      </c>
      <c r="H239" s="47">
        <f>LN(Prices!H240/Prices!H239)</f>
        <v>8.832438435915262E-4</v>
      </c>
      <c r="I239" s="47">
        <f>LN(Prices!I240/Prices!I239)</f>
        <v>8.9912989009248399E-3</v>
      </c>
      <c r="J239" s="47">
        <f>LN(Prices!J240/Prices!J239)</f>
        <v>5.7502463934921326E-4</v>
      </c>
      <c r="K239" s="47">
        <f>LN(Prices!K240/Prices!K239)</f>
        <v>8.2248578808847943E-3</v>
      </c>
      <c r="L239" s="47">
        <f>LN(Prices!L240/Prices!L239)</f>
        <v>-1.2820514576555005E-3</v>
      </c>
      <c r="M239" s="47">
        <f>LN(Prices!M240/Prices!M239)</f>
        <v>9.8643649894992609E-5</v>
      </c>
      <c r="N239" s="47">
        <f>LN(Prices!N240/Prices!N239)</f>
        <v>-5.5295602978681488E-3</v>
      </c>
      <c r="O239" s="47">
        <f>LN(Prices!O240/Prices!O239)</f>
        <v>-1.4616893882021154E-3</v>
      </c>
      <c r="P239" s="47">
        <f>LN(Prices!P240/Prices!P239)</f>
        <v>-1.1522975781543687E-2</v>
      </c>
      <c r="Q239" s="47">
        <f>LN(Prices!Q240/Prices!Q239)</f>
        <v>-1.0287558893171629E-2</v>
      </c>
      <c r="R239" s="47">
        <f>LN(Prices!R240/Prices!R239)</f>
        <v>-2.9891764197314298E-2</v>
      </c>
      <c r="S239" s="47" t="e">
        <f>LN(Prices!S240/Prices!S239)</f>
        <v>#DIV/0!</v>
      </c>
    </row>
    <row r="240" spans="1:19">
      <c r="A240" s="48">
        <f>Prices!A241</f>
        <v>41852</v>
      </c>
      <c r="B240" s="47">
        <f>LN(Prices!B241/Prices!B240)</f>
        <v>-2.0911385934182986E-2</v>
      </c>
      <c r="C240" s="47">
        <f>LN(Prices!C241/Prices!C240)</f>
        <v>-2.0029736643037276E-2</v>
      </c>
      <c r="D240" s="47">
        <f>LN(Prices!D241/Prices!D240)</f>
        <v>-7.7958920897249562E-3</v>
      </c>
      <c r="E240" s="47">
        <f>LN(Prices!E241/Prices!E240)</f>
        <v>-2.4610675927937638E-2</v>
      </c>
      <c r="F240" s="47">
        <f>LN(Prices!F241/Prices!F240)</f>
        <v>-2.3903139835978981E-2</v>
      </c>
      <c r="G240" s="47">
        <f>LN(Prices!G241/Prices!G240)</f>
        <v>-3.3300455372452936E-2</v>
      </c>
      <c r="H240" s="47">
        <f>LN(Prices!H241/Prices!H240)</f>
        <v>-5.3937866429849886E-5</v>
      </c>
      <c r="I240" s="47">
        <f>LN(Prices!I241/Prices!I240)</f>
        <v>-1.3671617105685355E-2</v>
      </c>
      <c r="J240" s="47">
        <f>LN(Prices!J241/Prices!J240)</f>
        <v>-4.0684596380091394E-3</v>
      </c>
      <c r="K240" s="47">
        <f>LN(Prices!K241/Prices!K240)</f>
        <v>-2.0342021890049026E-2</v>
      </c>
      <c r="L240" s="47">
        <f>LN(Prices!L241/Prices!L240)</f>
        <v>-1.4212125519180656E-2</v>
      </c>
      <c r="M240" s="47">
        <f>LN(Prices!M241/Prices!M240)</f>
        <v>3.5447063504156491E-3</v>
      </c>
      <c r="N240" s="47">
        <f>LN(Prices!N241/Prices!N240)</f>
        <v>-7.1227486176019972E-3</v>
      </c>
      <c r="O240" s="47">
        <f>LN(Prices!O241/Prices!O240)</f>
        <v>-7.0460041372399102E-3</v>
      </c>
      <c r="P240" s="47">
        <f>LN(Prices!P241/Prices!P240)</f>
        <v>-1.5423173348469801E-4</v>
      </c>
      <c r="Q240" s="47">
        <f>LN(Prices!Q241/Prices!Q240)</f>
        <v>5.2836634351110289E-3</v>
      </c>
      <c r="R240" s="47">
        <f>LN(Prices!R241/Prices!R240)</f>
        <v>-8.6771540077579534E-2</v>
      </c>
      <c r="S240" s="47" t="e">
        <f>LN(Prices!S241/Prices!S240)</f>
        <v>#DIV/0!</v>
      </c>
    </row>
    <row r="241" spans="1:19">
      <c r="A241" s="48">
        <f>Prices!A242</f>
        <v>41859</v>
      </c>
      <c r="B241" s="47">
        <f>LN(Prices!B242/Prices!B241)</f>
        <v>-8.5392077007366354E-3</v>
      </c>
      <c r="C241" s="47">
        <f>LN(Prices!C242/Prices!C241)</f>
        <v>-9.6182424878895698E-3</v>
      </c>
      <c r="D241" s="47">
        <f>LN(Prices!D242/Prices!D241)</f>
        <v>-1.080637909469476E-2</v>
      </c>
      <c r="E241" s="47">
        <f>LN(Prices!E242/Prices!E241)</f>
        <v>-8.9274214210076624E-3</v>
      </c>
      <c r="F241" s="47">
        <f>LN(Prices!F242/Prices!F241)</f>
        <v>-1.5480562684378625E-2</v>
      </c>
      <c r="G241" s="47">
        <f>LN(Prices!G242/Prices!G241)</f>
        <v>1.7154297545075134E-3</v>
      </c>
      <c r="H241" s="47">
        <f>LN(Prices!H242/Prices!H241)</f>
        <v>2.439432475365196E-3</v>
      </c>
      <c r="I241" s="47">
        <f>LN(Prices!I242/Prices!I241)</f>
        <v>-1.6432957103196144E-2</v>
      </c>
      <c r="J241" s="47">
        <f>LN(Prices!J242/Prices!J241)</f>
        <v>-2.330947377593129E-3</v>
      </c>
      <c r="K241" s="47">
        <f>LN(Prices!K242/Prices!K241)</f>
        <v>1.7400387198734486E-3</v>
      </c>
      <c r="L241" s="47">
        <f>LN(Prices!L242/Prices!L241)</f>
        <v>2.761310939958293E-3</v>
      </c>
      <c r="M241" s="47">
        <f>LN(Prices!M242/Prices!M241)</f>
        <v>8.1249529247005466E-3</v>
      </c>
      <c r="N241" s="47">
        <f>LN(Prices!N242/Prices!N241)</f>
        <v>-2.9788501858638591E-4</v>
      </c>
      <c r="O241" s="47">
        <f>LN(Prices!O242/Prices!O241)</f>
        <v>-8.9968052838325548E-3</v>
      </c>
      <c r="P241" s="47">
        <f>LN(Prices!P242/Prices!P241)</f>
        <v>1.2819951596173064E-2</v>
      </c>
      <c r="Q241" s="47">
        <f>LN(Prices!Q242/Prices!Q241)</f>
        <v>-0.19842868999024008</v>
      </c>
      <c r="R241" s="47">
        <f>LN(Prices!R242/Prices!R241)</f>
        <v>-0.47086731146438732</v>
      </c>
      <c r="S241" s="47" t="e">
        <f>LN(Prices!S242/Prices!S241)</f>
        <v>#DIV/0!</v>
      </c>
    </row>
    <row r="242" spans="1:19">
      <c r="A242" s="48">
        <f>Prices!A243</f>
        <v>41866</v>
      </c>
      <c r="B242" s="47">
        <f>LN(Prices!B243/Prices!B242)</f>
        <v>2.4095828497259702E-2</v>
      </c>
      <c r="C242" s="47">
        <f>LN(Prices!C243/Prices!C242)</f>
        <v>1.4919598723851631E-2</v>
      </c>
      <c r="D242" s="47">
        <f>LN(Prices!D243/Prices!D242)</f>
        <v>2.2683804065054759E-2</v>
      </c>
      <c r="E242" s="47">
        <f>LN(Prices!E243/Prices!E242)</f>
        <v>1.3904083534442124E-2</v>
      </c>
      <c r="F242" s="47">
        <f>LN(Prices!F243/Prices!F242)</f>
        <v>2.2231236262496318E-2</v>
      </c>
      <c r="G242" s="47">
        <f>LN(Prices!G243/Prices!G242)</f>
        <v>-1.4289382431691398E-2</v>
      </c>
      <c r="H242" s="47">
        <f>LN(Prices!H243/Prices!H242)</f>
        <v>3.3136017924408514E-3</v>
      </c>
      <c r="I242" s="47">
        <f>LN(Prices!I243/Prices!I242)</f>
        <v>2.5833516567750788E-2</v>
      </c>
      <c r="J242" s="47">
        <f>LN(Prices!J243/Prices!J242)</f>
        <v>8.1666194305652622E-3</v>
      </c>
      <c r="K242" s="47">
        <f>LN(Prices!K243/Prices!K242)</f>
        <v>1.2439690475639201E-2</v>
      </c>
      <c r="L242" s="47">
        <f>LN(Prices!L243/Prices!L242)</f>
        <v>9.363968970773141E-3</v>
      </c>
      <c r="M242" s="47">
        <f>LN(Prices!M243/Prices!M242)</f>
        <v>-5.0826030634657793E-3</v>
      </c>
      <c r="N242" s="47">
        <f>LN(Prices!N243/Prices!N242)</f>
        <v>-1.938418559694E-3</v>
      </c>
      <c r="O242" s="47">
        <f>LN(Prices!O243/Prices!O242)</f>
        <v>-2.2023162974181415E-3</v>
      </c>
      <c r="P242" s="47">
        <f>LN(Prices!P243/Prices!P242)</f>
        <v>-1.1124709425592029E-2</v>
      </c>
      <c r="Q242" s="47">
        <f>LN(Prices!Q243/Prices!Q242)</f>
        <v>4.8662631149010933E-2</v>
      </c>
      <c r="R242" s="47">
        <f>LN(Prices!R243/Prices!R242)</f>
        <v>0.22406478583353054</v>
      </c>
      <c r="S242" s="47" t="e">
        <f>LN(Prices!S243/Prices!S242)</f>
        <v>#DIV/0!</v>
      </c>
    </row>
    <row r="243" spans="1:19">
      <c r="A243" s="48">
        <f>Prices!A244</f>
        <v>41873</v>
      </c>
      <c r="B243" s="47">
        <f>LN(Prices!B244/Prices!B243)</f>
        <v>1.1170160752542633E-2</v>
      </c>
      <c r="C243" s="47">
        <f>LN(Prices!C244/Prices!C243)</f>
        <v>2.0296443121294899E-3</v>
      </c>
      <c r="D243" s="47">
        <f>LN(Prices!D244/Prices!D243)</f>
        <v>9.2890252484400023E-3</v>
      </c>
      <c r="E243" s="47">
        <f>LN(Prices!E244/Prices!E243)</f>
        <v>1.2579219718431411E-2</v>
      </c>
      <c r="F243" s="47">
        <f>LN(Prices!F244/Prices!F243)</f>
        <v>1.170512020437499E-2</v>
      </c>
      <c r="G243" s="47">
        <f>LN(Prices!G244/Prices!G243)</f>
        <v>-1.204950930910571E-2</v>
      </c>
      <c r="H243" s="47">
        <f>LN(Prices!H244/Prices!H243)</f>
        <v>-1.2983096027394186E-3</v>
      </c>
      <c r="I243" s="47">
        <f>LN(Prices!I244/Prices!I243)</f>
        <v>7.2837254202066312E-3</v>
      </c>
      <c r="J243" s="47">
        <f>LN(Prices!J244/Prices!J243)</f>
        <v>-3.6021108382572526E-3</v>
      </c>
      <c r="K243" s="47">
        <f>LN(Prices!K244/Prices!K243)</f>
        <v>2.7434859457508339E-3</v>
      </c>
      <c r="L243" s="47">
        <f>LN(Prices!L244/Prices!L243)</f>
        <v>-8.0671621753219454E-3</v>
      </c>
      <c r="M243" s="47">
        <f>LN(Prices!M244/Prices!M243)</f>
        <v>1.4687885137503786E-3</v>
      </c>
      <c r="N243" s="47">
        <f>LN(Prices!N244/Prices!N243)</f>
        <v>-5.9719320974627437E-4</v>
      </c>
      <c r="O243" s="47">
        <f>LN(Prices!O244/Prices!O243)</f>
        <v>-3.6414689673457067E-3</v>
      </c>
      <c r="P243" s="47">
        <f>LN(Prices!P244/Prices!P243)</f>
        <v>-1.3042298578968053E-2</v>
      </c>
      <c r="Q243" s="47">
        <f>LN(Prices!Q244/Prices!Q243)</f>
        <v>-5.6354342637276233E-2</v>
      </c>
      <c r="R243" s="47">
        <f>LN(Prices!R244/Prices!R243)</f>
        <v>-9.8630603441627301E-2</v>
      </c>
      <c r="S243" s="47" t="e">
        <f>LN(Prices!S244/Prices!S243)</f>
        <v>#DIV/0!</v>
      </c>
    </row>
    <row r="244" spans="1:19">
      <c r="A244" s="48">
        <f>Prices!A245</f>
        <v>41880</v>
      </c>
      <c r="B244" s="47">
        <f>LN(Prices!B245/Prices!B244)</f>
        <v>1.3613755484202796E-3</v>
      </c>
      <c r="C244" s="47">
        <f>LN(Prices!C245/Prices!C244)</f>
        <v>9.3689089571149381E-3</v>
      </c>
      <c r="D244" s="47">
        <f>LN(Prices!D245/Prices!D244)</f>
        <v>-5.1096010513344565E-4</v>
      </c>
      <c r="E244" s="47">
        <f>LN(Prices!E245/Prices!E244)</f>
        <v>7.3064455601239845E-3</v>
      </c>
      <c r="F244" s="47">
        <f>LN(Prices!F245/Prices!F244)</f>
        <v>5.801579142560423E-3</v>
      </c>
      <c r="G244" s="47">
        <f>LN(Prices!G245/Prices!G244)</f>
        <v>8.7600326587068001E-3</v>
      </c>
      <c r="H244" s="47">
        <f>LN(Prices!H245/Prices!H244)</f>
        <v>3.6749570000687046E-3</v>
      </c>
      <c r="I244" s="47">
        <f>LN(Prices!I245/Prices!I244)</f>
        <v>-8.6178341904189597E-3</v>
      </c>
      <c r="J244" s="47">
        <f>LN(Prices!J245/Prices!J244)</f>
        <v>2.5208663589772729E-3</v>
      </c>
      <c r="K244" s="47">
        <f>LN(Prices!K245/Prices!K244)</f>
        <v>9.2040874753672938E-3</v>
      </c>
      <c r="L244" s="47">
        <f>LN(Prices!L245/Prices!L244)</f>
        <v>8.5491286076577033E-3</v>
      </c>
      <c r="M244" s="47">
        <f>LN(Prices!M245/Prices!M244)</f>
        <v>2.1297997678934338E-2</v>
      </c>
      <c r="N244" s="47">
        <f>LN(Prices!N245/Prices!N244)</f>
        <v>-1.3077976698858346E-2</v>
      </c>
      <c r="O244" s="47">
        <f>LN(Prices!O245/Prices!O244)</f>
        <v>-9.131934893371798E-3</v>
      </c>
      <c r="P244" s="47">
        <f>LN(Prices!P245/Prices!P244)</f>
        <v>6.4687905368511368E-3</v>
      </c>
      <c r="Q244" s="47">
        <f>LN(Prices!Q245/Prices!Q244)</f>
        <v>8.2065120144351796E-3</v>
      </c>
      <c r="R244" s="47">
        <f>LN(Prices!R245/Prices!R244)</f>
        <v>4.956415801612099E-2</v>
      </c>
      <c r="S244" s="47" t="e">
        <f>LN(Prices!S245/Prices!S244)</f>
        <v>#DIV/0!</v>
      </c>
    </row>
    <row r="245" spans="1:19">
      <c r="A245" s="48">
        <f>Prices!A246</f>
        <v>41887</v>
      </c>
      <c r="B245" s="47">
        <f>LN(Prices!B246/Prices!B245)</f>
        <v>1.7051271715686149E-2</v>
      </c>
      <c r="C245" s="47">
        <f>LN(Prices!C246/Prices!C245)</f>
        <v>2.8632651398465847E-3</v>
      </c>
      <c r="D245" s="47">
        <f>LN(Prices!D246/Prices!D245)</f>
        <v>6.2159470535176386E-3</v>
      </c>
      <c r="E245" s="47">
        <f>LN(Prices!E246/Prices!E245)</f>
        <v>1.1087996380734824E-3</v>
      </c>
      <c r="F245" s="47">
        <f>LN(Prices!F246/Prices!F245)</f>
        <v>7.0808995700663189E-4</v>
      </c>
      <c r="G245" s="47">
        <f>LN(Prices!G246/Prices!G245)</f>
        <v>-2.3235200473138269E-2</v>
      </c>
      <c r="H245" s="47">
        <f>LN(Prices!H246/Prices!H245)</f>
        <v>-2.3691204225332486E-3</v>
      </c>
      <c r="I245" s="47">
        <f>LN(Prices!I246/Prices!I245)</f>
        <v>6.9040242754978892E-3</v>
      </c>
      <c r="J245" s="47">
        <f>LN(Prices!J246/Prices!J245)</f>
        <v>-4.9943537935050741E-3</v>
      </c>
      <c r="K245" s="47">
        <f>LN(Prices!K246/Prices!K245)</f>
        <v>-2.3781224049674358E-3</v>
      </c>
      <c r="L245" s="47">
        <f>LN(Prices!L246/Prices!L245)</f>
        <v>-1.2851257894157711E-2</v>
      </c>
      <c r="M245" s="47">
        <f>LN(Prices!M246/Prices!M245)</f>
        <v>-3.5503563657345322E-3</v>
      </c>
      <c r="N245" s="47">
        <f>LN(Prices!N246/Prices!N245)</f>
        <v>-6.146860560890019E-3</v>
      </c>
      <c r="O245" s="47">
        <f>LN(Prices!O246/Prices!O245)</f>
        <v>1.4474400934903673E-3</v>
      </c>
      <c r="P245" s="47">
        <f>LN(Prices!P246/Prices!P245)</f>
        <v>-1.6046341783453363E-2</v>
      </c>
      <c r="Q245" s="47">
        <f>LN(Prices!Q246/Prices!Q245)</f>
        <v>-1.6627457737623676E-2</v>
      </c>
      <c r="R245" s="47">
        <f>LN(Prices!R246/Prices!R245)</f>
        <v>4.9066445425506318E-2</v>
      </c>
      <c r="S245" s="47" t="e">
        <f>LN(Prices!S246/Prices!S245)</f>
        <v>#DIV/0!</v>
      </c>
    </row>
    <row r="246" spans="1:19">
      <c r="A246" s="48">
        <f>Prices!A247</f>
        <v>41894</v>
      </c>
      <c r="B246" s="47">
        <f>LN(Prices!B247/Prices!B246)</f>
        <v>-2.5247464709078071E-2</v>
      </c>
      <c r="C246" s="47">
        <f>LN(Prices!C247/Prices!C246)</f>
        <v>-2.1776876900920325E-2</v>
      </c>
      <c r="D246" s="47">
        <f>LN(Prices!D247/Prices!D246)</f>
        <v>-3.9684046806502185E-2</v>
      </c>
      <c r="E246" s="47">
        <f>LN(Prices!E247/Prices!E246)</f>
        <v>-1.2131949232000967E-2</v>
      </c>
      <c r="F246" s="47">
        <f>LN(Prices!F247/Prices!F246)</f>
        <v>-1.174808812654214E-2</v>
      </c>
      <c r="G246" s="47">
        <f>LN(Prices!G247/Prices!G246)</f>
        <v>-3.7492392048222016E-2</v>
      </c>
      <c r="H246" s="47">
        <f>LN(Prices!H247/Prices!H246)</f>
        <v>-5.4965773071881073E-3</v>
      </c>
      <c r="I246" s="47">
        <f>LN(Prices!I247/Prices!I246)</f>
        <v>-1.534480548017186E-2</v>
      </c>
      <c r="J246" s="47">
        <f>LN(Prices!J247/Prices!J246)</f>
        <v>-7.8379308763073113E-3</v>
      </c>
      <c r="K246" s="47">
        <f>LN(Prices!K247/Prices!K246)</f>
        <v>-1.8884681390527212E-2</v>
      </c>
      <c r="L246" s="47">
        <f>LN(Prices!L247/Prices!L246)</f>
        <v>-2.880093444831474E-2</v>
      </c>
      <c r="M246" s="47">
        <f>LN(Prices!M247/Prices!M246)</f>
        <v>9.9474756178800534E-3</v>
      </c>
      <c r="N246" s="47">
        <f>LN(Prices!N247/Prices!N246)</f>
        <v>-1.4954839852296767E-2</v>
      </c>
      <c r="O246" s="47">
        <f>LN(Prices!O247/Prices!O246)</f>
        <v>-2.3969677442312192E-2</v>
      </c>
      <c r="P246" s="47">
        <f>LN(Prices!P247/Prices!P246)</f>
        <v>-2.556419249481711E-2</v>
      </c>
      <c r="Q246" s="47">
        <f>LN(Prices!Q247/Prices!Q246)</f>
        <v>-0.17356027503519139</v>
      </c>
      <c r="R246" s="47">
        <f>LN(Prices!R247/Prices!R246)</f>
        <v>-0.24266997366456503</v>
      </c>
      <c r="S246" s="47" t="e">
        <f>LN(Prices!S247/Prices!S246)</f>
        <v>#DIV/0!</v>
      </c>
    </row>
    <row r="247" spans="1:19">
      <c r="A247" s="48">
        <f>Prices!A248</f>
        <v>41901</v>
      </c>
      <c r="B247" s="47">
        <f>LN(Prices!B248/Prices!B247)</f>
        <v>-5.2188136362602642E-3</v>
      </c>
      <c r="C247" s="47">
        <f>LN(Prices!C248/Prices!C247)</f>
        <v>1.3269565125257149E-2</v>
      </c>
      <c r="D247" s="47">
        <f>LN(Prices!D248/Prices!D247)</f>
        <v>-1.1160237000374565E-2</v>
      </c>
      <c r="E247" s="47">
        <f>LN(Prices!E248/Prices!E247)</f>
        <v>6.2366549683166659E-3</v>
      </c>
      <c r="F247" s="47">
        <f>LN(Prices!F248/Prices!F247)</f>
        <v>4.1691543415178188E-3</v>
      </c>
      <c r="G247" s="47">
        <f>LN(Prices!G248/Prices!G247)</f>
        <v>1.3094816271411335E-2</v>
      </c>
      <c r="H247" s="47">
        <f>LN(Prices!H248/Prices!H247)</f>
        <v>1.2253350876513657E-3</v>
      </c>
      <c r="I247" s="47">
        <f>LN(Prices!I248/Prices!I247)</f>
        <v>-3.1676481980978367E-2</v>
      </c>
      <c r="J247" s="47">
        <f>LN(Prices!J248/Prices!J247)</f>
        <v>-5.2173736881258662E-3</v>
      </c>
      <c r="K247" s="47">
        <f>LN(Prices!K248/Prices!K247)</f>
        <v>-7.3056508616636852E-3</v>
      </c>
      <c r="L247" s="47">
        <f>LN(Prices!L248/Prices!L247)</f>
        <v>-2.1791979121020236E-3</v>
      </c>
      <c r="M247" s="47">
        <f>LN(Prices!M248/Prices!M247)</f>
        <v>2.0535763107442581E-2</v>
      </c>
      <c r="N247" s="47">
        <f>LN(Prices!N248/Prices!N247)</f>
        <v>2.5465924168780272E-3</v>
      </c>
      <c r="O247" s="47">
        <f>LN(Prices!O248/Prices!O247)</f>
        <v>4.3116789926079258E-3</v>
      </c>
      <c r="P247" s="47">
        <f>LN(Prices!P248/Prices!P247)</f>
        <v>-8.1282794161726124E-3</v>
      </c>
      <c r="Q247" s="47">
        <f>LN(Prices!Q248/Prices!Q247)</f>
        <v>-5.7759125176293662E-2</v>
      </c>
      <c r="R247" s="47">
        <f>LN(Prices!R248/Prices!R247)</f>
        <v>-7.0671672230923311E-3</v>
      </c>
      <c r="S247" s="47" t="e">
        <f>LN(Prices!S248/Prices!S247)</f>
        <v>#DIV/0!</v>
      </c>
    </row>
    <row r="248" spans="1:19">
      <c r="A248" s="48">
        <f>Prices!A249</f>
        <v>41908</v>
      </c>
      <c r="B248" s="47">
        <f>LN(Prices!B249/Prices!B248)</f>
        <v>-2.6474294299979207E-2</v>
      </c>
      <c r="C248" s="47">
        <f>LN(Prices!C249/Prices!C248)</f>
        <v>-2.2566583901074209E-2</v>
      </c>
      <c r="D248" s="47">
        <f>LN(Prices!D249/Prices!D248)</f>
        <v>-1.2151340439291947E-2</v>
      </c>
      <c r="E248" s="47">
        <f>LN(Prices!E249/Prices!E248)</f>
        <v>-1.8822024305899562E-2</v>
      </c>
      <c r="F248" s="47">
        <f>LN(Prices!F249/Prices!F248)</f>
        <v>-1.9323692969360758E-2</v>
      </c>
      <c r="G248" s="47">
        <f>LN(Prices!G249/Prices!G248)</f>
        <v>-1.4228194374291332E-2</v>
      </c>
      <c r="H248" s="47">
        <f>LN(Prices!H249/Prices!H248)</f>
        <v>2.7647186889477177E-3</v>
      </c>
      <c r="I248" s="47">
        <f>LN(Prices!I249/Prices!I248)</f>
        <v>-2.2638079699176576E-2</v>
      </c>
      <c r="J248" s="47">
        <f>LN(Prices!J249/Prices!J248)</f>
        <v>-3.6181837658519882E-3</v>
      </c>
      <c r="K248" s="47">
        <f>LN(Prices!K249/Prices!K248)</f>
        <v>1.046937802833722E-3</v>
      </c>
      <c r="L248" s="47">
        <f>LN(Prices!L249/Prices!L248)</f>
        <v>-7.5802603345564764E-3</v>
      </c>
      <c r="M248" s="47">
        <f>LN(Prices!M249/Prices!M248)</f>
        <v>1.6552229580150978E-2</v>
      </c>
      <c r="N248" s="47">
        <f>LN(Prices!N249/Prices!N248)</f>
        <v>-1.1550068325281243E-2</v>
      </c>
      <c r="O248" s="47">
        <f>LN(Prices!O249/Prices!O248)</f>
        <v>1.0443223604772679E-3</v>
      </c>
      <c r="P248" s="47">
        <f>LN(Prices!P249/Prices!P248)</f>
        <v>-6.9556258280503141E-3</v>
      </c>
      <c r="Q248" s="47">
        <f>LN(Prices!Q249/Prices!Q248)</f>
        <v>-0.16052848403882447</v>
      </c>
      <c r="R248" s="47">
        <f>LN(Prices!R249/Prices!R248)</f>
        <v>-0.13386917340800791</v>
      </c>
      <c r="S248" s="47" t="e">
        <f>LN(Prices!S249/Prices!S248)</f>
        <v>#DIV/0!</v>
      </c>
    </row>
    <row r="249" spans="1:19">
      <c r="A249" s="48">
        <f>Prices!A250</f>
        <v>41915</v>
      </c>
      <c r="B249" s="47">
        <f>LN(Prices!B250/Prices!B249)</f>
        <v>-1.5290929671802561E-2</v>
      </c>
      <c r="C249" s="47">
        <f>LN(Prices!C250/Prices!C249)</f>
        <v>-1.3717969333308705E-2</v>
      </c>
      <c r="D249" s="47">
        <f>LN(Prices!D250/Prices!D249)</f>
        <v>-1.7957527554056042E-2</v>
      </c>
      <c r="E249" s="47">
        <f>LN(Prices!E250/Prices!E249)</f>
        <v>-1.9260695438133569E-2</v>
      </c>
      <c r="F249" s="47">
        <f>LN(Prices!F250/Prices!F249)</f>
        <v>-1.9889887965669886E-2</v>
      </c>
      <c r="G249" s="47">
        <f>LN(Prices!G250/Prices!G249)</f>
        <v>-4.9558500501322704E-2</v>
      </c>
      <c r="H249" s="47">
        <f>LN(Prices!H250/Prices!H249)</f>
        <v>2.1846595948045327E-3</v>
      </c>
      <c r="I249" s="47">
        <f>LN(Prices!I250/Prices!I249)</f>
        <v>-1.5531317015284679E-2</v>
      </c>
      <c r="J249" s="47">
        <f>LN(Prices!J250/Prices!J249)</f>
        <v>-6.0523089174288345E-3</v>
      </c>
      <c r="K249" s="47">
        <f>LN(Prices!K250/Prices!K249)</f>
        <v>-3.8441424238949439E-3</v>
      </c>
      <c r="L249" s="47">
        <f>LN(Prices!L250/Prices!L249)</f>
        <v>-1.1906927541832493E-2</v>
      </c>
      <c r="M249" s="47">
        <f>LN(Prices!M250/Prices!M249)</f>
        <v>1.0999084518604864E-3</v>
      </c>
      <c r="N249" s="47">
        <f>LN(Prices!N250/Prices!N249)</f>
        <v>-1.11330040505703E-2</v>
      </c>
      <c r="O249" s="47">
        <f>LN(Prices!O250/Prices!O249)</f>
        <v>-2.6436337673723014E-3</v>
      </c>
      <c r="P249" s="47">
        <f>LN(Prices!P250/Prices!P249)</f>
        <v>-1.2404168269836547E-2</v>
      </c>
      <c r="Q249" s="47">
        <f>LN(Prices!Q250/Prices!Q249)</f>
        <v>0.14481536845703549</v>
      </c>
      <c r="R249" s="47">
        <f>LN(Prices!R250/Prices!R249)</f>
        <v>3.1917602968304946E-2</v>
      </c>
      <c r="S249" s="47" t="e">
        <f>LN(Prices!S250/Prices!S249)</f>
        <v>#DIV/0!</v>
      </c>
    </row>
    <row r="250" spans="1:19">
      <c r="A250" s="48">
        <f>Prices!A251</f>
        <v>41922</v>
      </c>
      <c r="B250" s="47">
        <f>LN(Prices!B251/Prices!B250)</f>
        <v>-6.1008490055502549E-3</v>
      </c>
      <c r="C250" s="47">
        <f>LN(Prices!C251/Prices!C250)</f>
        <v>-1.5365933888372672E-2</v>
      </c>
      <c r="D250" s="47">
        <f>LN(Prices!D251/Prices!D250)</f>
        <v>8.2819615028658367E-3</v>
      </c>
      <c r="E250" s="47">
        <f>LN(Prices!E251/Prices!E250)</f>
        <v>-2.9445156734705141E-2</v>
      </c>
      <c r="F250" s="47">
        <f>LN(Prices!F251/Prices!F250)</f>
        <v>-3.1393838829230428E-2</v>
      </c>
      <c r="G250" s="47">
        <f>LN(Prices!G251/Prices!G250)</f>
        <v>-2.3012192333512833E-2</v>
      </c>
      <c r="H250" s="47">
        <f>LN(Prices!H251/Prices!H250)</f>
        <v>3.0145318270734644E-3</v>
      </c>
      <c r="I250" s="47">
        <f>LN(Prices!I251/Prices!I250)</f>
        <v>1.4201094022361737E-2</v>
      </c>
      <c r="J250" s="47">
        <f>LN(Prices!J251/Prices!J250)</f>
        <v>6.0831141556114132E-3</v>
      </c>
      <c r="K250" s="47">
        <f>LN(Prices!K251/Prices!K250)</f>
        <v>4.5414925218897678E-3</v>
      </c>
      <c r="L250" s="47">
        <f>LN(Prices!L251/Prices!L250)</f>
        <v>1.4608719121180967E-2</v>
      </c>
      <c r="M250" s="47">
        <f>LN(Prices!M251/Prices!M250)</f>
        <v>5.390356115143091E-3</v>
      </c>
      <c r="N250" s="47">
        <f>LN(Prices!N251/Prices!N250)</f>
        <v>-1.4052869109331409E-2</v>
      </c>
      <c r="O250" s="47">
        <f>LN(Prices!O251/Prices!O250)</f>
        <v>-1.7826005395761211E-2</v>
      </c>
      <c r="P250" s="47">
        <f>LN(Prices!P251/Prices!P250)</f>
        <v>1.6994917110938302E-2</v>
      </c>
      <c r="Q250" s="47">
        <f>LN(Prices!Q251/Prices!Q250)</f>
        <v>3.71138283226757E-2</v>
      </c>
      <c r="R250" s="47">
        <f>LN(Prices!R251/Prices!R250)</f>
        <v>4.35408082832884E-2</v>
      </c>
      <c r="S250" s="47" t="e">
        <f>LN(Prices!S251/Prices!S250)</f>
        <v>#DIV/0!</v>
      </c>
    </row>
    <row r="251" spans="1:19">
      <c r="A251" s="48">
        <f>Prices!A252</f>
        <v>41929</v>
      </c>
      <c r="B251" s="47">
        <f>LN(Prices!B252/Prices!B251)</f>
        <v>-1.4682796046064948E-2</v>
      </c>
      <c r="C251" s="47">
        <f>LN(Prices!C252/Prices!C251)</f>
        <v>-1.1635627441854425E-2</v>
      </c>
      <c r="D251" s="47">
        <f>LN(Prices!D252/Prices!D251)</f>
        <v>4.9581925205606841E-3</v>
      </c>
      <c r="E251" s="47">
        <f>LN(Prices!E252/Prices!E251)</f>
        <v>-8.0982098250855592E-3</v>
      </c>
      <c r="F251" s="47">
        <f>LN(Prices!F252/Prices!F251)</f>
        <v>-6.8482459072427507E-3</v>
      </c>
      <c r="G251" s="47">
        <f>LN(Prices!G252/Prices!G251)</f>
        <v>-4.5934252820414231E-2</v>
      </c>
      <c r="H251" s="47">
        <f>LN(Prices!H252/Prices!H251)</f>
        <v>1.1623089467750973E-4</v>
      </c>
      <c r="I251" s="47">
        <f>LN(Prices!I252/Prices!I251)</f>
        <v>1.3581147961748267E-3</v>
      </c>
      <c r="J251" s="47">
        <f>LN(Prices!J252/Prices!J251)</f>
        <v>5.0229703586075775E-3</v>
      </c>
      <c r="K251" s="47">
        <f>LN(Prices!K252/Prices!K251)</f>
        <v>7.9847672972905345E-3</v>
      </c>
      <c r="L251" s="47">
        <f>LN(Prices!L252/Prices!L251)</f>
        <v>3.3670065479042485E-3</v>
      </c>
      <c r="M251" s="47">
        <f>LN(Prices!M252/Prices!M251)</f>
        <v>-1.9784404227596759E-2</v>
      </c>
      <c r="N251" s="47">
        <f>LN(Prices!N252/Prices!N251)</f>
        <v>1.0261395373069422E-2</v>
      </c>
      <c r="O251" s="47">
        <f>LN(Prices!O252/Prices!O251)</f>
        <v>7.3676656953928074E-3</v>
      </c>
      <c r="P251" s="47">
        <f>LN(Prices!P252/Prices!P251)</f>
        <v>1.2913976629139002E-2</v>
      </c>
      <c r="Q251" s="47">
        <f>LN(Prices!Q252/Prices!Q251)</f>
        <v>-0.10502198962428477</v>
      </c>
      <c r="R251" s="47">
        <f>LN(Prices!R252/Prices!R251)</f>
        <v>-7.2759354282428426E-2</v>
      </c>
      <c r="S251" s="47" t="e">
        <f>LN(Prices!S252/Prices!S251)</f>
        <v>#DIV/0!</v>
      </c>
    </row>
    <row r="252" spans="1:19">
      <c r="A252" s="48">
        <f>Prices!A253</f>
        <v>41936</v>
      </c>
      <c r="B252" s="47">
        <f>LN(Prices!B253/Prices!B252)</f>
        <v>6.6021696788826729E-3</v>
      </c>
      <c r="C252" s="47">
        <f>LN(Prices!C253/Prices!C252)</f>
        <v>1.2527802330460924E-2</v>
      </c>
      <c r="D252" s="47">
        <f>LN(Prices!D253/Prices!D252)</f>
        <v>2.8610115958255911E-2</v>
      </c>
      <c r="E252" s="47">
        <f>LN(Prices!E253/Prices!E252)</f>
        <v>3.3110440842950846E-2</v>
      </c>
      <c r="F252" s="47">
        <f>LN(Prices!F253/Prices!F252)</f>
        <v>3.3222709364804752E-2</v>
      </c>
      <c r="G252" s="47">
        <f>LN(Prices!G253/Prices!G252)</f>
        <v>-3.4825004705084199E-4</v>
      </c>
      <c r="H252" s="47">
        <f>LN(Prices!H253/Prices!H252)</f>
        <v>-1.3065000932252666E-3</v>
      </c>
      <c r="I252" s="47">
        <f>LN(Prices!I253/Prices!I252)</f>
        <v>3.306663134938076E-2</v>
      </c>
      <c r="J252" s="47">
        <f>LN(Prices!J253/Prices!J252)</f>
        <v>1.2542510700695919E-3</v>
      </c>
      <c r="K252" s="47">
        <f>LN(Prices!K253/Prices!K252)</f>
        <v>6.9132391277386255E-4</v>
      </c>
      <c r="L252" s="47">
        <f>LN(Prices!L253/Prices!L252)</f>
        <v>-5.0547706616240603E-3</v>
      </c>
      <c r="M252" s="47">
        <f>LN(Prices!M253/Prices!M252)</f>
        <v>-5.9657149339962775E-3</v>
      </c>
      <c r="N252" s="47">
        <f>LN(Prices!N253/Prices!N252)</f>
        <v>9.530257616314269E-3</v>
      </c>
      <c r="O252" s="47">
        <f>LN(Prices!O253/Prices!O252)</f>
        <v>1.1812616002580554E-3</v>
      </c>
      <c r="P252" s="47">
        <f>LN(Prices!P253/Prices!P252)</f>
        <v>-4.1188880715751826E-3</v>
      </c>
      <c r="Q252" s="47">
        <f>LN(Prices!Q253/Prices!Q252)</f>
        <v>-7.7867827650327334E-2</v>
      </c>
      <c r="R252" s="47">
        <f>LN(Prices!R253/Prices!R252)</f>
        <v>-3.2879674119156273E-2</v>
      </c>
      <c r="S252" s="47" t="e">
        <f>LN(Prices!S253/Prices!S252)</f>
        <v>#DIV/0!</v>
      </c>
    </row>
    <row r="253" spans="1:19">
      <c r="A253" s="48">
        <f>Prices!A254</f>
        <v>41943</v>
      </c>
      <c r="B253" s="47">
        <f>LN(Prices!B254/Prices!B253)</f>
        <v>2.8637089301109499E-2</v>
      </c>
      <c r="C253" s="47">
        <f>LN(Prices!C254/Prices!C253)</f>
        <v>-8.3895788532697372E-4</v>
      </c>
      <c r="D253" s="47">
        <f>LN(Prices!D254/Prices!D253)</f>
        <v>2.7865660700995762E-2</v>
      </c>
      <c r="E253" s="47">
        <f>LN(Prices!E254/Prices!E253)</f>
        <v>2.3822428284040631E-2</v>
      </c>
      <c r="F253" s="47">
        <f>LN(Prices!F254/Prices!F253)</f>
        <v>2.3211161164478442E-2</v>
      </c>
      <c r="G253" s="47">
        <f>LN(Prices!G254/Prices!G253)</f>
        <v>-3.1397200046676412E-3</v>
      </c>
      <c r="H253" s="47">
        <f>LN(Prices!H254/Prices!H253)</f>
        <v>7.2896181526217903E-4</v>
      </c>
      <c r="I253" s="47">
        <f>LN(Prices!I254/Prices!I253)</f>
        <v>1.8443703890094056E-2</v>
      </c>
      <c r="J253" s="47">
        <f>LN(Prices!J254/Prices!J253)</f>
        <v>-1.0480197138577391E-2</v>
      </c>
      <c r="K253" s="47">
        <f>LN(Prices!K254/Prices!K253)</f>
        <v>4.1379369387990117E-3</v>
      </c>
      <c r="L253" s="47">
        <f>LN(Prices!L254/Prices!L253)</f>
        <v>-4.4015645804113728E-3</v>
      </c>
      <c r="M253" s="47">
        <f>LN(Prices!M254/Prices!M253)</f>
        <v>1.0786788614559282E-2</v>
      </c>
      <c r="N253" s="47">
        <f>LN(Prices!N254/Prices!N253)</f>
        <v>-5.9753303033904283E-3</v>
      </c>
      <c r="O253" s="47">
        <f>LN(Prices!O254/Prices!O253)</f>
        <v>1.8638750015131364E-4</v>
      </c>
      <c r="P253" s="47">
        <f>LN(Prices!P254/Prices!P253)</f>
        <v>-5.7306477385665119E-2</v>
      </c>
      <c r="Q253" s="47">
        <f>LN(Prices!Q254/Prices!Q253)</f>
        <v>0.11549660204338573</v>
      </c>
      <c r="R253" s="47">
        <f>LN(Prices!R254/Prices!R253)</f>
        <v>8.3218233374922779E-3</v>
      </c>
      <c r="S253" s="47" t="e">
        <f>LN(Prices!S254/Prices!S253)</f>
        <v>#DIV/0!</v>
      </c>
    </row>
    <row r="254" spans="1:19">
      <c r="A254" s="48">
        <f>Prices!A255</f>
        <v>41950</v>
      </c>
      <c r="B254" s="47">
        <f>LN(Prices!B255/Prices!B254)</f>
        <v>-1.951854164862275E-2</v>
      </c>
      <c r="C254" s="47">
        <f>LN(Prices!C255/Prices!C254)</f>
        <v>-2.6833030630982642E-3</v>
      </c>
      <c r="D254" s="47">
        <f>LN(Prices!D255/Prices!D254)</f>
        <v>-1.1884602240784145E-2</v>
      </c>
      <c r="E254" s="47">
        <f>LN(Prices!E255/Prices!E254)</f>
        <v>-6.3248516061214404E-4</v>
      </c>
      <c r="F254" s="47">
        <f>LN(Prices!F255/Prices!F254)</f>
        <v>-2.4282158803210462E-4</v>
      </c>
      <c r="G254" s="47">
        <f>LN(Prices!G255/Prices!G254)</f>
        <v>-2.9189664697520545E-2</v>
      </c>
      <c r="H254" s="47">
        <f>LN(Prices!H255/Prices!H254)</f>
        <v>5.0442687208252077E-4</v>
      </c>
      <c r="I254" s="47">
        <f>LN(Prices!I255/Prices!I254)</f>
        <v>-1.6635495475962147E-3</v>
      </c>
      <c r="J254" s="47">
        <f>LN(Prices!J255/Prices!J254)</f>
        <v>-2.1643646063789265E-3</v>
      </c>
      <c r="K254" s="47">
        <f>LN(Prices!K255/Prices!K254)</f>
        <v>-7.2526651880282086E-3</v>
      </c>
      <c r="L254" s="47">
        <f>LN(Prices!L255/Prices!L254)</f>
        <v>-9.204087475367306E-3</v>
      </c>
      <c r="M254" s="47">
        <f>LN(Prices!M255/Prices!M254)</f>
        <v>3.9355881455808733E-2</v>
      </c>
      <c r="N254" s="47">
        <f>LN(Prices!N255/Prices!N254)</f>
        <v>-1.3176885369025009E-2</v>
      </c>
      <c r="O254" s="47">
        <f>LN(Prices!O255/Prices!O254)</f>
        <v>-7.6079189604939187E-3</v>
      </c>
      <c r="P254" s="47">
        <f>LN(Prices!P255/Prices!P254)</f>
        <v>-9.7488650710981783E-3</v>
      </c>
      <c r="Q254" s="47">
        <f>LN(Prices!Q255/Prices!Q254)</f>
        <v>6.3071729292570586E-2</v>
      </c>
      <c r="R254" s="47">
        <f>LN(Prices!R255/Prices!R254)</f>
        <v>6.6780481204010742E-2</v>
      </c>
      <c r="S254" s="47" t="e">
        <f>LN(Prices!S255/Prices!S254)</f>
        <v>#DIV/0!</v>
      </c>
    </row>
    <row r="255" spans="1:19">
      <c r="A255" s="48">
        <f>Prices!A256</f>
        <v>41957</v>
      </c>
      <c r="B255" s="47">
        <f>LN(Prices!B256/Prices!B255)</f>
        <v>3.624264322171803E-3</v>
      </c>
      <c r="C255" s="47">
        <f>LN(Prices!C256/Prices!C255)</f>
        <v>2.506176791138591E-3</v>
      </c>
      <c r="D255" s="47">
        <f>LN(Prices!D256/Prices!D255)</f>
        <v>1.0753903657041573E-2</v>
      </c>
      <c r="E255" s="47">
        <f>LN(Prices!E256/Prices!E255)</f>
        <v>5.951755342310028E-3</v>
      </c>
      <c r="F255" s="47">
        <f>LN(Prices!F256/Prices!F255)</f>
        <v>5.4492748068152453E-3</v>
      </c>
      <c r="G255" s="47">
        <f>LN(Prices!G256/Prices!G255)</f>
        <v>-4.8904093191774425E-2</v>
      </c>
      <c r="H255" s="47">
        <f>LN(Prices!H256/Prices!H255)</f>
        <v>9.6595145992706241E-4</v>
      </c>
      <c r="I255" s="47">
        <f>LN(Prices!I256/Prices!I255)</f>
        <v>1.1945083471655987E-2</v>
      </c>
      <c r="J255" s="47">
        <f>LN(Prices!J256/Prices!J255)</f>
        <v>-4.7702495177264909E-3</v>
      </c>
      <c r="K255" s="47">
        <f>LN(Prices!K256/Prices!K255)</f>
        <v>-8.0042188258037852E-3</v>
      </c>
      <c r="L255" s="47">
        <f>LN(Prices!L256/Prices!L255)</f>
        <v>1.7108644036293876E-3</v>
      </c>
      <c r="M255" s="47">
        <f>LN(Prices!M256/Prices!M255)</f>
        <v>1.771517706632943E-2</v>
      </c>
      <c r="N255" s="47">
        <f>LN(Prices!N256/Prices!N255)</f>
        <v>-5.1269839134620568E-3</v>
      </c>
      <c r="O255" s="47">
        <f>LN(Prices!O256/Prices!O255)</f>
        <v>-6.4054476734941362E-3</v>
      </c>
      <c r="P255" s="47">
        <f>LN(Prices!P256/Prices!P255)</f>
        <v>-3.3895252011908656E-3</v>
      </c>
      <c r="Q255" s="47">
        <f>LN(Prices!Q256/Prices!Q255)</f>
        <v>-5.2603027380468986E-2</v>
      </c>
      <c r="R255" s="47">
        <f>LN(Prices!R256/Prices!R255)</f>
        <v>-7.789170662908157E-2</v>
      </c>
      <c r="S255" s="47" t="e">
        <f>LN(Prices!S256/Prices!S255)</f>
        <v>#DIV/0!</v>
      </c>
    </row>
    <row r="256" spans="1:19">
      <c r="A256" s="48">
        <f>Prices!A257</f>
        <v>41964</v>
      </c>
      <c r="B256" s="47">
        <f>LN(Prices!B257/Prices!B256)</f>
        <v>1.5894277326450899E-2</v>
      </c>
      <c r="C256" s="47">
        <f>LN(Prices!C257/Prices!C256)</f>
        <v>7.4140126840168885E-3</v>
      </c>
      <c r="D256" s="47">
        <f>LN(Prices!D257/Prices!D256)</f>
        <v>6.6829458855352053E-4</v>
      </c>
      <c r="E256" s="47">
        <f>LN(Prices!E257/Prices!E256)</f>
        <v>1.1602589603546877E-2</v>
      </c>
      <c r="F256" s="47">
        <f>LN(Prices!F257/Prices!F256)</f>
        <v>8.3581858153553637E-3</v>
      </c>
      <c r="G256" s="47">
        <f>LN(Prices!G257/Prices!G256)</f>
        <v>1.1892235039614174E-2</v>
      </c>
      <c r="H256" s="47">
        <f>LN(Prices!H257/Prices!H256)</f>
        <v>1.6626974423617463E-3</v>
      </c>
      <c r="I256" s="47">
        <f>LN(Prices!I257/Prices!I256)</f>
        <v>-1.6816915952316998E-2</v>
      </c>
      <c r="J256" s="47">
        <f>LN(Prices!J257/Prices!J256)</f>
        <v>3.3514022061999118E-4</v>
      </c>
      <c r="K256" s="47">
        <f>LN(Prices!K257/Prices!K256)</f>
        <v>9.7358209900816495E-3</v>
      </c>
      <c r="L256" s="47">
        <f>LN(Prices!L257/Prices!L256)</f>
        <v>1.7932629373326946E-3</v>
      </c>
      <c r="M256" s="47">
        <f>LN(Prices!M257/Prices!M256)</f>
        <v>1.6376053696615961E-2</v>
      </c>
      <c r="N256" s="47">
        <f>LN(Prices!N257/Prices!N256)</f>
        <v>5.9257060006529458E-3</v>
      </c>
      <c r="O256" s="47">
        <f>LN(Prices!O257/Prices!O256)</f>
        <v>-1.2999136786519422E-2</v>
      </c>
      <c r="P256" s="47">
        <f>LN(Prices!P257/Prices!P256)</f>
        <v>4.6985662359510703E-2</v>
      </c>
      <c r="Q256" s="47">
        <f>LN(Prices!Q257/Prices!Q256)</f>
        <v>2.4515893478998803E-2</v>
      </c>
      <c r="R256" s="47">
        <f>LN(Prices!R257/Prices!R256)</f>
        <v>-2.7972046210612538E-3</v>
      </c>
      <c r="S256" s="47" t="e">
        <f>LN(Prices!S257/Prices!S256)</f>
        <v>#DIV/0!</v>
      </c>
    </row>
    <row r="257" spans="1:19">
      <c r="A257" s="48">
        <f>Prices!A258</f>
        <v>41971</v>
      </c>
      <c r="B257" s="47">
        <f>LN(Prices!B258/Prices!B257)</f>
        <v>-4.588500403148176E-3</v>
      </c>
      <c r="C257" s="47">
        <f>LN(Prices!C258/Prices!C257)</f>
        <v>-1.2470016483461908E-2</v>
      </c>
      <c r="D257" s="47">
        <f>LN(Prices!D258/Prices!D257)</f>
        <v>9.7676503392515341E-3</v>
      </c>
      <c r="E257" s="47">
        <f>LN(Prices!E258/Prices!E257)</f>
        <v>1.3000686380442226E-3</v>
      </c>
      <c r="F257" s="47">
        <f>LN(Prices!F258/Prices!F257)</f>
        <v>8.3797215653495381E-4</v>
      </c>
      <c r="G257" s="47">
        <f>LN(Prices!G258/Prices!G257)</f>
        <v>-0.13588073339826365</v>
      </c>
      <c r="H257" s="47">
        <f>LN(Prices!H258/Prices!H257)</f>
        <v>5.1975973507329149E-3</v>
      </c>
      <c r="I257" s="47">
        <f>LN(Prices!I258/Prices!I257)</f>
        <v>2.3111498632736163E-2</v>
      </c>
      <c r="J257" s="47">
        <f>LN(Prices!J258/Prices!J257)</f>
        <v>-1.9479492456610386E-3</v>
      </c>
      <c r="K257" s="47">
        <f>LN(Prices!K258/Prices!K257)</f>
        <v>-3.4608064024249126E-4</v>
      </c>
      <c r="L257" s="47">
        <f>LN(Prices!L258/Prices!L257)</f>
        <v>1.6197096589071697E-3</v>
      </c>
      <c r="M257" s="47">
        <f>LN(Prices!M258/Prices!M257)</f>
        <v>1.1874899269526317E-2</v>
      </c>
      <c r="N257" s="47">
        <f>LN(Prices!N258/Prices!N257)</f>
        <v>-1.196753370016339E-2</v>
      </c>
      <c r="O257" s="47">
        <f>LN(Prices!O258/Prices!O257)</f>
        <v>-7.0231447419897089E-4</v>
      </c>
      <c r="P257" s="47">
        <f>LN(Prices!P258/Prices!P257)</f>
        <v>-4.4922623593086275E-3</v>
      </c>
      <c r="Q257" s="47">
        <f>LN(Prices!Q258/Prices!Q257)</f>
        <v>4.0990422373789271E-3</v>
      </c>
      <c r="R257" s="47">
        <f>LN(Prices!R258/Prices!R257)</f>
        <v>4.1158072493507551E-2</v>
      </c>
      <c r="S257" s="47" t="e">
        <f>LN(Prices!S258/Prices!S257)</f>
        <v>#DIV/0!</v>
      </c>
    </row>
    <row r="258" spans="1:19">
      <c r="A258" s="48">
        <f>Prices!A259</f>
        <v>41978</v>
      </c>
      <c r="B258" s="47">
        <f>LN(Prices!B259/Prices!B258)</f>
        <v>-1.6153419032488178E-2</v>
      </c>
      <c r="C258" s="47">
        <f>LN(Prices!C259/Prices!C258)</f>
        <v>-6.5118806260381782E-3</v>
      </c>
      <c r="D258" s="47">
        <f>LN(Prices!D259/Prices!D258)</f>
        <v>-9.7162615574112703E-3</v>
      </c>
      <c r="E258" s="47">
        <f>LN(Prices!E259/Prices!E258)</f>
        <v>-5.6353903999134774E-4</v>
      </c>
      <c r="F258" s="47">
        <f>LN(Prices!F259/Prices!F258)</f>
        <v>-8.3797215653492617E-4</v>
      </c>
      <c r="G258" s="47">
        <f>LN(Prices!G259/Prices!G258)</f>
        <v>-1.5515323447588545E-2</v>
      </c>
      <c r="H258" s="47">
        <f>LN(Prices!H259/Prices!H258)</f>
        <v>-2.5469345572893824E-3</v>
      </c>
      <c r="I258" s="47">
        <f>LN(Prices!I259/Prices!I258)</f>
        <v>-8.3145394014917506E-3</v>
      </c>
      <c r="J258" s="47">
        <f>LN(Prices!J259/Prices!J258)</f>
        <v>-1.3712356727418934E-2</v>
      </c>
      <c r="K258" s="47">
        <f>LN(Prices!K259/Prices!K258)</f>
        <v>-6.9468844848704723E-3</v>
      </c>
      <c r="L258" s="47">
        <f>LN(Prices!L259/Prices!L258)</f>
        <v>-1.3376978756589894E-2</v>
      </c>
      <c r="M258" s="47">
        <f>LN(Prices!M259/Prices!M258)</f>
        <v>7.8670625260940565E-3</v>
      </c>
      <c r="N258" s="47">
        <f>LN(Prices!N259/Prices!N258)</f>
        <v>6.363035443378723E-3</v>
      </c>
      <c r="O258" s="47">
        <f>LN(Prices!O259/Prices!O258)</f>
        <v>-5.749880369244248E-4</v>
      </c>
      <c r="P258" s="47">
        <f>LN(Prices!P259/Prices!P258)</f>
        <v>-2.4247284061641589E-3</v>
      </c>
      <c r="Q258" s="47">
        <f>LN(Prices!Q259/Prices!Q258)</f>
        <v>-7.4764063273367931E-2</v>
      </c>
      <c r="R258" s="47">
        <f>LN(Prices!R259/Prices!R258)</f>
        <v>-6.6691374498672282E-2</v>
      </c>
      <c r="S258" s="47" t="e">
        <f>LN(Prices!S259/Prices!S258)</f>
        <v>#DIV/0!</v>
      </c>
    </row>
    <row r="259" spans="1:19">
      <c r="A259" s="48">
        <f>Prices!A260</f>
        <v>41985</v>
      </c>
      <c r="B259" s="47">
        <f>LN(Prices!B260/Prices!B259)</f>
        <v>-4.8645505147186061E-2</v>
      </c>
      <c r="C259" s="47">
        <f>LN(Prices!C260/Prices!C259)</f>
        <v>-2.9967615577365991E-2</v>
      </c>
      <c r="D259" s="47">
        <f>LN(Prices!D260/Prices!D259)</f>
        <v>-8.8779358789890794E-3</v>
      </c>
      <c r="E259" s="47">
        <f>LN(Prices!E260/Prices!E259)</f>
        <v>-3.7197130980960495E-2</v>
      </c>
      <c r="F259" s="47">
        <f>LN(Prices!F260/Prices!F259)</f>
        <v>-3.5782319831277443E-2</v>
      </c>
      <c r="G259" s="47">
        <f>LN(Prices!G260/Prices!G259)</f>
        <v>-0.11040838426238445</v>
      </c>
      <c r="H259" s="47">
        <f>LN(Prices!H260/Prices!H259)</f>
        <v>4.9500907489231239E-3</v>
      </c>
      <c r="I259" s="47">
        <f>LN(Prices!I260/Prices!I259)</f>
        <v>6.402034863888772E-6</v>
      </c>
      <c r="J259" s="47">
        <f>LN(Prices!J260/Prices!J259)</f>
        <v>7.7076864210732336E-3</v>
      </c>
      <c r="K259" s="47">
        <f>LN(Prices!K260/Prices!K259)</f>
        <v>-3.4394455671570991E-2</v>
      </c>
      <c r="L259" s="47">
        <f>LN(Prices!L260/Prices!L259)</f>
        <v>-5.1808998654773208E-4</v>
      </c>
      <c r="M259" s="47">
        <f>LN(Prices!M260/Prices!M259)</f>
        <v>2.2989518224698562E-2</v>
      </c>
      <c r="N259" s="47">
        <f>LN(Prices!N260/Prices!N259)</f>
        <v>-1.4394555515440863E-2</v>
      </c>
      <c r="O259" s="47">
        <f>LN(Prices!O260/Prices!O259)</f>
        <v>-4.0342000731611325E-3</v>
      </c>
      <c r="P259" s="47">
        <f>LN(Prices!P260/Prices!P259)</f>
        <v>1.9856933926476365E-2</v>
      </c>
      <c r="Q259" s="47">
        <f>LN(Prices!Q260/Prices!Q259)</f>
        <v>-7.9568130887853805E-2</v>
      </c>
      <c r="R259" s="47">
        <f>LN(Prices!R260/Prices!R259)</f>
        <v>-0.19971329950582378</v>
      </c>
      <c r="S259" s="47" t="e">
        <f>LN(Prices!S260/Prices!S259)</f>
        <v>#DIV/0!</v>
      </c>
    </row>
    <row r="260" spans="1:19">
      <c r="A260" s="48">
        <f>Prices!A261</f>
        <v>41992</v>
      </c>
      <c r="B260" s="47">
        <f>LN(Prices!B261/Prices!B260)</f>
        <v>-7.0123498140137208E-4</v>
      </c>
      <c r="C260" s="47">
        <f>LN(Prices!C261/Prices!C260)</f>
        <v>7.5171229080735402E-3</v>
      </c>
      <c r="D260" s="47">
        <f>LN(Prices!D261/Prices!D260)</f>
        <v>7.3865879900197589E-3</v>
      </c>
      <c r="E260" s="47">
        <f>LN(Prices!E261/Prices!E260)</f>
        <v>2.4741536326430679E-2</v>
      </c>
      <c r="F260" s="47">
        <f>LN(Prices!F261/Prices!F260)</f>
        <v>2.3127736980075506E-2</v>
      </c>
      <c r="G260" s="47">
        <f>LN(Prices!G261/Prices!G260)</f>
        <v>-7.6280496469068046E-3</v>
      </c>
      <c r="H260" s="47">
        <f>LN(Prices!H261/Prices!H260)</f>
        <v>2.4120416657968637E-4</v>
      </c>
      <c r="I260" s="47">
        <f>LN(Prices!I261/Prices!I260)</f>
        <v>-6.6679259639266008E-3</v>
      </c>
      <c r="J260" s="47">
        <f>LN(Prices!J261/Prices!J260)</f>
        <v>-2.8212802016867439E-3</v>
      </c>
      <c r="K260" s="47">
        <f>LN(Prices!K261/Prices!K260)</f>
        <v>1.9646997383796421E-2</v>
      </c>
      <c r="L260" s="47">
        <f>LN(Prices!L261/Prices!L260)</f>
        <v>-1.199075970516101E-2</v>
      </c>
      <c r="M260" s="47">
        <f>LN(Prices!M261/Prices!M260)</f>
        <v>-1.987674071444796E-2</v>
      </c>
      <c r="N260" s="47">
        <f>LN(Prices!N261/Prices!N260)</f>
        <v>1.4876173762027625E-2</v>
      </c>
      <c r="O260" s="47">
        <f>LN(Prices!O261/Prices!O260)</f>
        <v>8.5612585268006521E-3</v>
      </c>
      <c r="P260" s="47">
        <f>LN(Prices!P261/Prices!P260)</f>
        <v>-1.8598007682509406E-2</v>
      </c>
      <c r="Q260" s="47">
        <f>LN(Prices!Q261/Prices!Q260)</f>
        <v>-1.908815062250677E-2</v>
      </c>
      <c r="R260" s="47">
        <f>LN(Prices!R261/Prices!R260)</f>
        <v>-4.6687113972653127E-2</v>
      </c>
      <c r="S260" s="47" t="e">
        <f>LN(Prices!S261/Prices!S260)</f>
        <v>#DIV/0!</v>
      </c>
    </row>
    <row r="261" spans="1:19">
      <c r="A261" s="48">
        <f>Prices!A262</f>
        <v>41999</v>
      </c>
      <c r="B261" s="47">
        <f>LN(Prices!B262/Prices!B261)</f>
        <v>1.1777603983731715E-2</v>
      </c>
      <c r="C261" s="47">
        <f>LN(Prices!C262/Prices!C261)</f>
        <v>2.0309615391028101E-3</v>
      </c>
      <c r="D261" s="47">
        <f>LN(Prices!D262/Prices!D261)</f>
        <v>1.1563780106771894E-2</v>
      </c>
      <c r="E261" s="47">
        <f>LN(Prices!E262/Prices!E261)</f>
        <v>7.2075102665055367E-3</v>
      </c>
      <c r="F261" s="47">
        <f>LN(Prices!F262/Prices!F261)</f>
        <v>8.1534499704102731E-3</v>
      </c>
      <c r="G261" s="47">
        <f>LN(Prices!G262/Prices!G261)</f>
        <v>-3.1948426054799285E-2</v>
      </c>
      <c r="H261" s="47">
        <f>LN(Prices!H262/Prices!H261)</f>
        <v>8.7190265911301086E-5</v>
      </c>
      <c r="I261" s="47">
        <f>LN(Prices!I262/Prices!I261)</f>
        <v>1.2626425946582479E-2</v>
      </c>
      <c r="J261" s="47">
        <f>LN(Prices!J262/Prices!J261)</f>
        <v>-5.3373259297899607E-3</v>
      </c>
      <c r="K261" s="47">
        <f>LN(Prices!K262/Prices!K261)</f>
        <v>7.0721360797674029E-4</v>
      </c>
      <c r="L261" s="47">
        <f>LN(Prices!L262/Prices!L261)</f>
        <v>-5.2585572534670508E-3</v>
      </c>
      <c r="M261" s="47">
        <f>LN(Prices!M262/Prices!M261)</f>
        <v>2.7681098076319773E-3</v>
      </c>
      <c r="N261" s="47">
        <f>LN(Prices!N262/Prices!N261)</f>
        <v>-1.9120731599794879E-2</v>
      </c>
      <c r="O261" s="47">
        <f>LN(Prices!O262/Prices!O261)</f>
        <v>-6.4460765056175715E-3</v>
      </c>
      <c r="P261" s="47">
        <f>LN(Prices!P262/Prices!P261)</f>
        <v>1.6662639900584289E-4</v>
      </c>
      <c r="Q261" s="47">
        <f>LN(Prices!Q262/Prices!Q261)</f>
        <v>-0.17874535327191904</v>
      </c>
      <c r="R261" s="47">
        <f>LN(Prices!R262/Prices!R261)</f>
        <v>-0.33280250773225067</v>
      </c>
      <c r="S261" s="47" t="e">
        <f>LN(Prices!S262/Prices!S261)</f>
        <v>#DIV/0!</v>
      </c>
    </row>
    <row r="262" spans="1:19">
      <c r="A262" s="48">
        <f>Prices!A263</f>
        <v>42006</v>
      </c>
      <c r="B262" s="47">
        <f>LN(Prices!B263/Prices!B262)</f>
        <v>4.3427365958479715E-3</v>
      </c>
      <c r="C262" s="47">
        <f>LN(Prices!C263/Prices!C262)</f>
        <v>-1.1962831437382304E-2</v>
      </c>
      <c r="D262" s="47">
        <f>LN(Prices!D263/Prices!D262)</f>
        <v>-3.4653247743982852E-3</v>
      </c>
      <c r="E262" s="47">
        <f>LN(Prices!E263/Prices!E262)</f>
        <v>-1.4391083889503766E-2</v>
      </c>
      <c r="F262" s="47">
        <f>LN(Prices!F263/Prices!F262)</f>
        <v>-1.411417560531928E-2</v>
      </c>
      <c r="G262" s="47">
        <f>LN(Prices!G263/Prices!G262)</f>
        <v>-5.2311917562940687E-2</v>
      </c>
      <c r="H262" s="47">
        <f>LN(Prices!H263/Prices!H262)</f>
        <v>5.1474259553142753E-3</v>
      </c>
      <c r="I262" s="47">
        <f>LN(Prices!I263/Prices!I262)</f>
        <v>-6.4209086895893018E-3</v>
      </c>
      <c r="J262" s="47">
        <f>LN(Prices!J263/Prices!J262)</f>
        <v>-8.6585088736251571E-3</v>
      </c>
      <c r="K262" s="47">
        <f>LN(Prices!K263/Prices!K262)</f>
        <v>-8.5197533447704116E-3</v>
      </c>
      <c r="L262" s="47">
        <f>LN(Prices!L263/Prices!L262)</f>
        <v>-9.0035033131944976E-3</v>
      </c>
      <c r="M262" s="47">
        <f>LN(Prices!M263/Prices!M262)</f>
        <v>8.2586496511396663E-3</v>
      </c>
      <c r="N262" s="47">
        <f>LN(Prices!N263/Prices!N262)</f>
        <v>-3.6056746431138002E-3</v>
      </c>
      <c r="O262" s="47">
        <f>LN(Prices!O263/Prices!O262)</f>
        <v>-3.399291346911902E-3</v>
      </c>
      <c r="P262" s="47">
        <f>LN(Prices!P263/Prices!P262)</f>
        <v>-2.2025374178278993E-2</v>
      </c>
      <c r="Q262" s="47">
        <f>LN(Prices!Q263/Prices!Q262)</f>
        <v>1.8881565692488027E-4</v>
      </c>
      <c r="R262" s="47">
        <f>LN(Prices!R263/Prices!R262)</f>
        <v>-0.16101177020720361</v>
      </c>
      <c r="S262" s="47" t="e">
        <f>LN(Prices!S263/Prices!S262)</f>
        <v>#DIV/0!</v>
      </c>
    </row>
    <row r="263" spans="1:19">
      <c r="A263" s="48">
        <f>Prices!A264</f>
        <v>42013</v>
      </c>
      <c r="B263" s="47">
        <f>LN(Prices!B264/Prices!B263)</f>
        <v>7.1835546388546567E-3</v>
      </c>
      <c r="C263" s="47">
        <f>LN(Prices!C264/Prices!C263)</f>
        <v>-8.5975159138553491E-3</v>
      </c>
      <c r="D263" s="47">
        <f>LN(Prices!D264/Prices!D263)</f>
        <v>1.7859876205337848E-2</v>
      </c>
      <c r="E263" s="47">
        <f>LN(Prices!E264/Prices!E263)</f>
        <v>-1.2341864370913702E-2</v>
      </c>
      <c r="F263" s="47">
        <f>LN(Prices!F264/Prices!F263)</f>
        <v>-1.0178516963725339E-2</v>
      </c>
      <c r="G263" s="47">
        <f>LN(Prices!G264/Prices!G263)</f>
        <v>-0.11860311660221698</v>
      </c>
      <c r="H263" s="47">
        <f>LN(Prices!H264/Prices!H263)</f>
        <v>3.2741003370153629E-3</v>
      </c>
      <c r="I263" s="47">
        <f>LN(Prices!I264/Prices!I263)</f>
        <v>3.2330752950670179E-2</v>
      </c>
      <c r="J263" s="47">
        <f>LN(Prices!J264/Prices!J263)</f>
        <v>2.0555244418555343E-3</v>
      </c>
      <c r="K263" s="47">
        <f>LN(Prices!K264/Prices!K263)</f>
        <v>8.5197533447704862E-3</v>
      </c>
      <c r="L263" s="47">
        <f>LN(Prices!L264/Prices!L263)</f>
        <v>2.9217781642536878E-3</v>
      </c>
      <c r="M263" s="47">
        <f>LN(Prices!M264/Prices!M263)</f>
        <v>7.4741522393141733E-4</v>
      </c>
      <c r="N263" s="47">
        <f>LN(Prices!N264/Prices!N263)</f>
        <v>-1.4887381068517553E-2</v>
      </c>
      <c r="O263" s="47">
        <f>LN(Prices!O264/Prices!O263)</f>
        <v>-1.5147881565254356E-2</v>
      </c>
      <c r="P263" s="47">
        <f>LN(Prices!P264/Prices!P263)</f>
        <v>3.5036110164368688E-2</v>
      </c>
      <c r="Q263" s="47">
        <f>LN(Prices!Q264/Prices!Q263)</f>
        <v>-0.22880594483484315</v>
      </c>
      <c r="R263" s="47">
        <f>LN(Prices!R264/Prices!R263)</f>
        <v>-0.22918586577017222</v>
      </c>
      <c r="S263" s="47" t="e">
        <f>LN(Prices!S264/Prices!S263)</f>
        <v>#DIV/0!</v>
      </c>
    </row>
    <row r="264" spans="1:19">
      <c r="A264" s="48">
        <f>Prices!A265</f>
        <v>42020</v>
      </c>
      <c r="B264" s="47">
        <f>LN(Prices!B265/Prices!B264)</f>
        <v>4.1414219795826521E-3</v>
      </c>
      <c r="C264" s="47">
        <f>LN(Prices!C265/Prices!C264)</f>
        <v>-1.3982873874035224E-2</v>
      </c>
      <c r="D264" s="47">
        <f>LN(Prices!D265/Prices!D264)</f>
        <v>1.882677369120514E-2</v>
      </c>
      <c r="E264" s="47">
        <f>LN(Prices!E265/Prices!E264)</f>
        <v>-5.1504304151531498E-3</v>
      </c>
      <c r="F264" s="47">
        <f>LN(Prices!F265/Prices!F264)</f>
        <v>-5.1903230706927357E-3</v>
      </c>
      <c r="G264" s="47">
        <f>LN(Prices!G265/Prices!G264)</f>
        <v>1.1966495245283035E-3</v>
      </c>
      <c r="H264" s="47">
        <f>LN(Prices!H265/Prices!H264)</f>
        <v>5.4218423121491161E-3</v>
      </c>
      <c r="I264" s="47">
        <f>LN(Prices!I265/Prices!I264)</f>
        <v>8.0479866493396463E-3</v>
      </c>
      <c r="J264" s="47">
        <f>LN(Prices!J265/Prices!J264)</f>
        <v>9.4054791765619053E-3</v>
      </c>
      <c r="K264" s="47">
        <f>LN(Prices!K265/Prices!K264)</f>
        <v>2.8238635072842452E-3</v>
      </c>
      <c r="L264" s="47">
        <f>LN(Prices!L265/Prices!L264)</f>
        <v>5.9059627792116837E-3</v>
      </c>
      <c r="M264" s="47">
        <f>LN(Prices!M265/Prices!M264)</f>
        <v>-1.6404787040389127E-2</v>
      </c>
      <c r="N264" s="47">
        <f>LN(Prices!N265/Prices!N264)</f>
        <v>-1.3759760677547757E-2</v>
      </c>
      <c r="O264" s="47">
        <f>LN(Prices!O265/Prices!O264)</f>
        <v>-9.7005414282665091E-3</v>
      </c>
      <c r="P264" s="47">
        <f>LN(Prices!P265/Prices!P264)</f>
        <v>4.4390624927992638E-2</v>
      </c>
      <c r="Q264" s="47">
        <f>LN(Prices!Q265/Prices!Q264)</f>
        <v>0.1797306125278727</v>
      </c>
      <c r="R264" s="47">
        <f>LN(Prices!R265/Prices!R264)</f>
        <v>0.51987545928590861</v>
      </c>
      <c r="S264" s="47" t="e">
        <f>LN(Prices!S265/Prices!S264)</f>
        <v>#DIV/0!</v>
      </c>
    </row>
    <row r="265" spans="1:19">
      <c r="A265" s="48">
        <f>Prices!A266</f>
        <v>42027</v>
      </c>
      <c r="B265" s="47">
        <f>LN(Prices!B266/Prices!B265)</f>
        <v>2.9697941075454225E-2</v>
      </c>
      <c r="C265" s="47">
        <f>LN(Prices!C266/Prices!C265)</f>
        <v>-3.0064891048083402E-2</v>
      </c>
      <c r="D265" s="47">
        <f>LN(Prices!D266/Prices!D265)</f>
        <v>1.3975989802047986E-2</v>
      </c>
      <c r="E265" s="47">
        <f>LN(Prices!E266/Prices!E265)</f>
        <v>1.9268145448374189E-2</v>
      </c>
      <c r="F265" s="47">
        <f>LN(Prices!F266/Prices!F265)</f>
        <v>1.7379993468493643E-2</v>
      </c>
      <c r="G265" s="47">
        <f>LN(Prices!G266/Prices!G265)</f>
        <v>-2.7891864668415877E-2</v>
      </c>
      <c r="H265" s="47">
        <f>LN(Prices!H266/Prices!H265)</f>
        <v>1.2898998802340948E-3</v>
      </c>
      <c r="I265" s="47">
        <f>LN(Prices!I266/Prices!I265)</f>
        <v>1.5629653243059267E-2</v>
      </c>
      <c r="J265" s="47">
        <f>LN(Prices!J266/Prices!J265)</f>
        <v>-7.7488185863738334E-3</v>
      </c>
      <c r="K265" s="47">
        <f>LN(Prices!K266/Prices!K265)</f>
        <v>1.0170173579265817E-2</v>
      </c>
      <c r="L265" s="47">
        <f>LN(Prices!L266/Prices!L265)</f>
        <v>-7.9414517779428286E-3</v>
      </c>
      <c r="M265" s="47">
        <f>LN(Prices!M266/Prices!M265)</f>
        <v>-7.6239251106593707E-3</v>
      </c>
      <c r="N265" s="47">
        <f>LN(Prices!N266/Prices!N265)</f>
        <v>-2.4631365838806069E-2</v>
      </c>
      <c r="O265" s="47">
        <f>LN(Prices!O266/Prices!O265)</f>
        <v>-1.0543658307907515E-3</v>
      </c>
      <c r="P265" s="47">
        <f>LN(Prices!P266/Prices!P265)</f>
        <v>2.2201008287812483E-2</v>
      </c>
      <c r="Q265" s="47">
        <f>LN(Prices!Q266/Prices!Q265)</f>
        <v>-0.11239772062290046</v>
      </c>
      <c r="R265" s="47">
        <f>LN(Prices!R266/Prices!R265)</f>
        <v>-0.18774162426329385</v>
      </c>
      <c r="S265" s="47" t="e">
        <f>LN(Prices!S266/Prices!S265)</f>
        <v>#DIV/0!</v>
      </c>
    </row>
    <row r="266" spans="1:19">
      <c r="A266" s="48">
        <f>Prices!A267</f>
        <v>42034</v>
      </c>
      <c r="B266" s="47">
        <f>LN(Prices!B267/Prices!B266)</f>
        <v>-2.7917468969529419E-2</v>
      </c>
      <c r="C266" s="47">
        <f>LN(Prices!C267/Prices!C266)</f>
        <v>-2.664786098792437E-2</v>
      </c>
      <c r="D266" s="47">
        <f>LN(Prices!D267/Prices!D266)</f>
        <v>-1.3975989802047999E-2</v>
      </c>
      <c r="E266" s="47">
        <f>LN(Prices!E267/Prices!E266)</f>
        <v>-1.7842424367783983E-2</v>
      </c>
      <c r="F266" s="47">
        <f>LN(Prices!F267/Prices!F266)</f>
        <v>-1.4719676992466625E-2</v>
      </c>
      <c r="G266" s="47">
        <f>LN(Prices!G267/Prices!G266)</f>
        <v>8.2577842676924973E-2</v>
      </c>
      <c r="H266" s="47">
        <f>LN(Prices!H267/Prices!H266)</f>
        <v>2.5866649337479837E-3</v>
      </c>
      <c r="I266" s="47">
        <f>LN(Prices!I267/Prices!I266)</f>
        <v>-3.0618294582804265E-3</v>
      </c>
      <c r="J266" s="47">
        <f>LN(Prices!J267/Prices!J266)</f>
        <v>-7.2172498400793744E-3</v>
      </c>
      <c r="K266" s="47">
        <f>LN(Prices!K267/Prices!K266)</f>
        <v>4.1782790591959581E-3</v>
      </c>
      <c r="L266" s="47">
        <f>LN(Prices!L267/Prices!L266)</f>
        <v>-6.7555812479709208E-3</v>
      </c>
      <c r="M266" s="47">
        <f>LN(Prices!M267/Prices!M266)</f>
        <v>1.3596195160396518E-3</v>
      </c>
      <c r="N266" s="47">
        <f>LN(Prices!N267/Prices!N266)</f>
        <v>-3.2114667641495981E-2</v>
      </c>
      <c r="O266" s="47">
        <f>LN(Prices!O267/Prices!O266)</f>
        <v>-1.2072314300633352E-2</v>
      </c>
      <c r="P266" s="47">
        <f>LN(Prices!P267/Prices!P266)</f>
        <v>-2.7334866281664403E-2</v>
      </c>
      <c r="Q266" s="47">
        <f>LN(Prices!Q267/Prices!Q266)</f>
        <v>-7.2166877375528828E-3</v>
      </c>
      <c r="R266" s="47">
        <f>LN(Prices!R267/Prices!R266)</f>
        <v>-3.3152207316900509E-2</v>
      </c>
      <c r="S266" s="47" t="e">
        <f>LN(Prices!S267/Prices!S266)</f>
        <v>#DIV/0!</v>
      </c>
    </row>
    <row r="267" spans="1:19">
      <c r="A267" s="48">
        <f>Prices!A268</f>
        <v>42041</v>
      </c>
      <c r="B267" s="47">
        <f>LN(Prices!B268/Prices!B267)</f>
        <v>1.1926626069498793E-2</v>
      </c>
      <c r="C267" s="47">
        <f>LN(Prices!C268/Prices!C267)</f>
        <v>2.2882842303903327E-2</v>
      </c>
      <c r="D267" s="47">
        <f>LN(Prices!D268/Prices!D267)</f>
        <v>2.751979720993327E-3</v>
      </c>
      <c r="E267" s="47">
        <f>LN(Prices!E268/Prices!E267)</f>
        <v>2.5315572565646351E-2</v>
      </c>
      <c r="F267" s="47">
        <f>LN(Prices!F268/Prices!F267)</f>
        <v>2.3448592208952613E-2</v>
      </c>
      <c r="G267" s="47">
        <f>LN(Prices!G268/Prices!G267)</f>
        <v>8.6885559173660948E-2</v>
      </c>
      <c r="H267" s="47">
        <f>LN(Prices!H268/Prices!H267)</f>
        <v>-7.330267916223196E-3</v>
      </c>
      <c r="I267" s="47">
        <f>LN(Prices!I268/Prices!I267)</f>
        <v>-5.114990876985767E-4</v>
      </c>
      <c r="J267" s="47">
        <f>LN(Prices!J268/Prices!J267)</f>
        <v>1.2659132188136968E-3</v>
      </c>
      <c r="K267" s="47">
        <f>LN(Prices!K268/Prices!K267)</f>
        <v>-4.8763593667769294E-3</v>
      </c>
      <c r="L267" s="47">
        <f>LN(Prices!L268/Prices!L267)</f>
        <v>-6.6219481350650736E-3</v>
      </c>
      <c r="M267" s="47">
        <f>LN(Prices!M268/Prices!M267)</f>
        <v>-2.6359438756443808E-3</v>
      </c>
      <c r="N267" s="47">
        <f>LN(Prices!N268/Prices!N267)</f>
        <v>8.7243498263299135E-3</v>
      </c>
      <c r="O267" s="47">
        <f>LN(Prices!O268/Prices!O267)</f>
        <v>6.5848786274841547E-3</v>
      </c>
      <c r="P267" s="47">
        <f>LN(Prices!P268/Prices!P267)</f>
        <v>-1.5971266663525305E-2</v>
      </c>
      <c r="Q267" s="47">
        <f>LN(Prices!Q268/Prices!Q267)</f>
        <v>4.2024855727541707E-2</v>
      </c>
      <c r="R267" s="47">
        <f>LN(Prices!R268/Prices!R267)</f>
        <v>2.770260254933575E-2</v>
      </c>
      <c r="S267" s="47" t="e">
        <f>LN(Prices!S268/Prices!S267)</f>
        <v>#DIV/0!</v>
      </c>
    </row>
    <row r="268" spans="1:19">
      <c r="A268" s="48">
        <f>Prices!A269</f>
        <v>42048</v>
      </c>
      <c r="B268" s="47">
        <f>LN(Prices!B269/Prices!B268)</f>
        <v>1.3447953324724433E-2</v>
      </c>
      <c r="C268" s="47">
        <f>LN(Prices!C269/Prices!C268)</f>
        <v>9.5154512251404214E-3</v>
      </c>
      <c r="D268" s="47">
        <f>LN(Prices!D269/Prices!D268)</f>
        <v>4.2115635218925003E-3</v>
      </c>
      <c r="E268" s="47">
        <f>LN(Prices!E269/Prices!E268)</f>
        <v>1.8216719810353003E-2</v>
      </c>
      <c r="F268" s="47">
        <f>LN(Prices!F269/Prices!F268)</f>
        <v>1.7706988926453428E-2</v>
      </c>
      <c r="G268" s="47">
        <f>LN(Prices!G269/Prices!G268)</f>
        <v>6.237354951905684E-2</v>
      </c>
      <c r="H268" s="47">
        <f>LN(Prices!H269/Prices!H268)</f>
        <v>-3.1829299873726465E-3</v>
      </c>
      <c r="I268" s="47">
        <f>LN(Prices!I269/Prices!I268)</f>
        <v>-6.0800775316041892E-3</v>
      </c>
      <c r="J268" s="47">
        <f>LN(Prices!J269/Prices!J268)</f>
        <v>-3.0644278231187856E-3</v>
      </c>
      <c r="K268" s="47">
        <f>LN(Prices!K269/Prices!K268)</f>
        <v>-4.5494391678641702E-3</v>
      </c>
      <c r="L268" s="47">
        <f>LN(Prices!L269/Prices!L268)</f>
        <v>-5.3884150383258478E-4</v>
      </c>
      <c r="M268" s="47">
        <f>LN(Prices!M269/Prices!M268)</f>
        <v>1.4454416740159593E-2</v>
      </c>
      <c r="N268" s="47">
        <f>LN(Prices!N269/Prices!N268)</f>
        <v>2.8323616031794324E-3</v>
      </c>
      <c r="O268" s="47">
        <f>LN(Prices!O269/Prices!O268)</f>
        <v>1.0551403615503026E-2</v>
      </c>
      <c r="P268" s="47">
        <f>LN(Prices!P269/Prices!P268)</f>
        <v>-9.7034061052422311E-3</v>
      </c>
      <c r="Q268" s="47">
        <f>LN(Prices!Q269/Prices!Q268)</f>
        <v>1.0490467207314386E-2</v>
      </c>
      <c r="R268" s="47">
        <f>LN(Prices!R269/Prices!R268)</f>
        <v>-2.210034700066597E-2</v>
      </c>
      <c r="S268" s="47" t="e">
        <f>LN(Prices!S269/Prices!S268)</f>
        <v>#DIV/0!</v>
      </c>
    </row>
    <row r="269" spans="1:19">
      <c r="A269" s="48">
        <f>Prices!A270</f>
        <v>42055</v>
      </c>
      <c r="B269" s="47">
        <f>LN(Prices!B270/Prices!B269)</f>
        <v>-1.2923476367140382E-3</v>
      </c>
      <c r="C269" s="47">
        <f>LN(Prices!C270/Prices!C269)</f>
        <v>-2.1230677313634205E-3</v>
      </c>
      <c r="D269" s="47">
        <f>LN(Prices!D270/Prices!D269)</f>
        <v>-1.8097781847847853E-3</v>
      </c>
      <c r="E269" s="47">
        <f>LN(Prices!E270/Prices!E269)</f>
        <v>9.0391409343499492E-3</v>
      </c>
      <c r="F269" s="47">
        <f>LN(Prices!F270/Prices!F269)</f>
        <v>9.5011189482515895E-3</v>
      </c>
      <c r="G269" s="47">
        <f>LN(Prices!G270/Prices!G269)</f>
        <v>-2.135780214380088E-2</v>
      </c>
      <c r="H269" s="47">
        <f>LN(Prices!H270/Prices!H269)</f>
        <v>-1.6174082697848753E-3</v>
      </c>
      <c r="I269" s="47">
        <f>LN(Prices!I270/Prices!I269)</f>
        <v>-1.1816834129922211E-3</v>
      </c>
      <c r="J269" s="47">
        <f>LN(Prices!J270/Prices!J269)</f>
        <v>-6.5810853830948922E-3</v>
      </c>
      <c r="K269" s="47">
        <f>LN(Prices!K270/Prices!K269)</f>
        <v>-7.3930982753887126E-3</v>
      </c>
      <c r="L269" s="47">
        <f>LN(Prices!L270/Prices!L269)</f>
        <v>-2.6985713956748235E-3</v>
      </c>
      <c r="M269" s="47">
        <f>LN(Prices!M270/Prices!M269)</f>
        <v>-3.5308990025521634E-3</v>
      </c>
      <c r="N269" s="47">
        <f>LN(Prices!N270/Prices!N269)</f>
        <v>6.1679638665873343E-3</v>
      </c>
      <c r="O269" s="47">
        <f>LN(Prices!O270/Prices!O269)</f>
        <v>9.9867022361680158E-3</v>
      </c>
      <c r="P269" s="47">
        <f>LN(Prices!P270/Prices!P269)</f>
        <v>-1.7380072869914293E-2</v>
      </c>
      <c r="Q269" s="47">
        <f>LN(Prices!Q270/Prices!Q269)</f>
        <v>9.0039942174695964E-2</v>
      </c>
      <c r="R269" s="47">
        <f>LN(Prices!R270/Prices!R269)</f>
        <v>4.3722811013831582E-2</v>
      </c>
      <c r="S269" s="47" t="e">
        <f>LN(Prices!S270/Prices!S269)</f>
        <v>#DIV/0!</v>
      </c>
    </row>
    <row r="270" spans="1:19">
      <c r="A270" s="48">
        <f>Prices!A271</f>
        <v>42062</v>
      </c>
      <c r="B270" s="47">
        <f>LN(Prices!B271/Prices!B270)</f>
        <v>5.0123570830875874E-3</v>
      </c>
      <c r="C270" s="47">
        <f>LN(Prices!C271/Prices!C270)</f>
        <v>5.4528101268400339E-3</v>
      </c>
      <c r="D270" s="47">
        <f>LN(Prices!D271/Prices!D270)</f>
        <v>-7.0255023792565475E-3</v>
      </c>
      <c r="E270" s="47">
        <f>LN(Prices!E271/Prices!E270)</f>
        <v>2.6941938662365878E-3</v>
      </c>
      <c r="F270" s="47">
        <f>LN(Prices!F271/Prices!F270)</f>
        <v>2.1121810246376915E-3</v>
      </c>
      <c r="G270" s="47">
        <f>LN(Prices!G271/Prices!G270)</f>
        <v>3.844121518714836E-2</v>
      </c>
      <c r="H270" s="47">
        <f>LN(Prices!H271/Prices!H270)</f>
        <v>4.137373882359875E-3</v>
      </c>
      <c r="I270" s="47">
        <f>LN(Prices!I271/Prices!I270)</f>
        <v>-1.2172796070714656E-2</v>
      </c>
      <c r="J270" s="47">
        <f>LN(Prices!J271/Prices!J270)</f>
        <v>-3.6525925187635383E-3</v>
      </c>
      <c r="K270" s="47">
        <f>LN(Prices!K271/Prices!K270)</f>
        <v>9.8453678525293013E-3</v>
      </c>
      <c r="L270" s="47">
        <f>LN(Prices!L271/Prices!L270)</f>
        <v>3.2374128995072173E-3</v>
      </c>
      <c r="M270" s="47">
        <f>LN(Prices!M271/Prices!M270)</f>
        <v>2.1872642689999642E-3</v>
      </c>
      <c r="N270" s="47">
        <f>LN(Prices!N271/Prices!N270)</f>
        <v>-1.7570060661910292E-4</v>
      </c>
      <c r="O270" s="47">
        <f>LN(Prices!O271/Prices!O270)</f>
        <v>-2.5982461984435875E-4</v>
      </c>
      <c r="P270" s="47">
        <f>LN(Prices!P271/Prices!P270)</f>
        <v>7.5085299598862836E-4</v>
      </c>
      <c r="Q270" s="47">
        <f>LN(Prices!Q271/Prices!Q270)</f>
        <v>6.2187786492319153E-2</v>
      </c>
      <c r="R270" s="47">
        <f>LN(Prices!R271/Prices!R270)</f>
        <v>1.0638398205055577E-2</v>
      </c>
      <c r="S270" s="47" t="e">
        <f>LN(Prices!S271/Prices!S270)</f>
        <v>#DIV/0!</v>
      </c>
    </row>
    <row r="271" spans="1:19">
      <c r="A271" s="48">
        <f>Prices!A272</f>
        <v>42069</v>
      </c>
      <c r="B271" s="47">
        <f>LN(Prices!B272/Prices!B271)</f>
        <v>-2.4148662914355318E-2</v>
      </c>
      <c r="C271" s="47">
        <f>LN(Prices!C272/Prices!C271)</f>
        <v>-8.0417734917920779E-3</v>
      </c>
      <c r="D271" s="47">
        <f>LN(Prices!D272/Prices!D271)</f>
        <v>-2.6528344733772129E-2</v>
      </c>
      <c r="E271" s="47">
        <f>LN(Prices!E272/Prices!E271)</f>
        <v>-1.7565923877743798E-2</v>
      </c>
      <c r="F271" s="47">
        <f>LN(Prices!F272/Prices!F271)</f>
        <v>-1.5355841543847617E-2</v>
      </c>
      <c r="G271" s="47">
        <f>LN(Prices!G272/Prices!G271)</f>
        <v>-4.6611331496521489E-2</v>
      </c>
      <c r="H271" s="47">
        <f>LN(Prices!H272/Prices!H271)</f>
        <v>-5.2004812086628273E-3</v>
      </c>
      <c r="I271" s="47">
        <f>LN(Prices!I272/Prices!I271)</f>
        <v>-1.4134435426526181E-2</v>
      </c>
      <c r="J271" s="47">
        <f>LN(Prices!J272/Prices!J271)</f>
        <v>-1.0472268105935293E-2</v>
      </c>
      <c r="K271" s="47">
        <f>LN(Prices!K272/Prices!K271)</f>
        <v>-1.5870549999955894E-2</v>
      </c>
      <c r="L271" s="47">
        <f>LN(Prices!L272/Prices!L271)</f>
        <v>-3.3041246059413949E-2</v>
      </c>
      <c r="M271" s="47">
        <f>LN(Prices!M272/Prices!M271)</f>
        <v>4.6112007928043354E-3</v>
      </c>
      <c r="N271" s="47">
        <f>LN(Prices!N272/Prices!N271)</f>
        <v>-1.7370163781536024E-2</v>
      </c>
      <c r="O271" s="47">
        <f>LN(Prices!O272/Prices!O271)</f>
        <v>2.7247973261852569E-3</v>
      </c>
      <c r="P271" s="47">
        <f>LN(Prices!P272/Prices!P271)</f>
        <v>-2.3576451803412776E-2</v>
      </c>
      <c r="Q271" s="47">
        <f>LN(Prices!Q272/Prices!Q271)</f>
        <v>3.7153262538466271E-2</v>
      </c>
      <c r="R271" s="47">
        <f>LN(Prices!R272/Prices!R271)</f>
        <v>6.1557892999433365E-2</v>
      </c>
      <c r="S271" s="47" t="e">
        <f>LN(Prices!S272/Prices!S271)</f>
        <v>#DIV/0!</v>
      </c>
    </row>
    <row r="272" spans="1:19">
      <c r="A272" s="48">
        <f>Prices!A273</f>
        <v>42076</v>
      </c>
      <c r="B272" s="47">
        <f>LN(Prices!B273/Prices!B272)</f>
        <v>-3.001047096547595E-2</v>
      </c>
      <c r="C272" s="47">
        <f>LN(Prices!C273/Prices!C272)</f>
        <v>-1.2503282129181864E-2</v>
      </c>
      <c r="D272" s="47">
        <f>LN(Prices!D273/Prices!D272)</f>
        <v>5.5675061541892075E-4</v>
      </c>
      <c r="E272" s="47">
        <f>LN(Prices!E273/Prices!E272)</f>
        <v>-1.2808503699449665E-2</v>
      </c>
      <c r="F272" s="47">
        <f>LN(Prices!F273/Prices!F272)</f>
        <v>-1.3059551809176947E-2</v>
      </c>
      <c r="G272" s="47">
        <f>LN(Prices!G273/Prices!G272)</f>
        <v>-8.8519293837306598E-2</v>
      </c>
      <c r="H272" s="47">
        <f>LN(Prices!H273/Prices!H272)</f>
        <v>5.6936143172996671E-3</v>
      </c>
      <c r="I272" s="47">
        <f>LN(Prices!I273/Prices!I272)</f>
        <v>-2.0612743190697749E-2</v>
      </c>
      <c r="J272" s="47">
        <f>LN(Prices!J273/Prices!J272)</f>
        <v>-1.2021720767289362E-2</v>
      </c>
      <c r="K272" s="47">
        <f>LN(Prices!K273/Prices!K272)</f>
        <v>-1.0003656128472397E-2</v>
      </c>
      <c r="L272" s="47">
        <f>LN(Prices!L273/Prices!L272)</f>
        <v>-1.5524486482171229E-2</v>
      </c>
      <c r="M272" s="47">
        <f>LN(Prices!M273/Prices!M272)</f>
        <v>1.0401591596380901E-2</v>
      </c>
      <c r="N272" s="47">
        <f>LN(Prices!N273/Prices!N272)</f>
        <v>-3.2342935386497053E-2</v>
      </c>
      <c r="O272" s="47">
        <f>LN(Prices!O273/Prices!O272)</f>
        <v>-2.6057326998287458E-2</v>
      </c>
      <c r="P272" s="47">
        <f>LN(Prices!P273/Prices!P272)</f>
        <v>-1.939026806364692E-2</v>
      </c>
      <c r="Q272" s="47">
        <f>LN(Prices!Q273/Prices!Q272)</f>
        <v>-5.8956442851205049E-2</v>
      </c>
      <c r="R272" s="47">
        <f>LN(Prices!R273/Prices!R272)</f>
        <v>-0.11591910221832057</v>
      </c>
      <c r="S272" s="47" t="e">
        <f>LN(Prices!S273/Prices!S272)</f>
        <v>#DIV/0!</v>
      </c>
    </row>
    <row r="273" spans="1:19">
      <c r="A273" s="48">
        <f>Prices!A274</f>
        <v>42083</v>
      </c>
      <c r="B273" s="47">
        <f>LN(Prices!B274/Prices!B273)</f>
        <v>2.2980697883580824E-2</v>
      </c>
      <c r="C273" s="47">
        <f>LN(Prices!C274/Prices!C273)</f>
        <v>2.4183695393195991E-2</v>
      </c>
      <c r="D273" s="47">
        <f>LN(Prices!D274/Prices!D273)</f>
        <v>3.7393566868724637E-2</v>
      </c>
      <c r="E273" s="47">
        <f>LN(Prices!E274/Prices!E273)</f>
        <v>3.1338505871872299E-2</v>
      </c>
      <c r="F273" s="47">
        <f>LN(Prices!F274/Prices!F273)</f>
        <v>3.192581118681552E-2</v>
      </c>
      <c r="G273" s="47">
        <f>LN(Prices!G274/Prices!G273)</f>
        <v>1.1819393889649586E-2</v>
      </c>
      <c r="H273" s="47">
        <f>LN(Prices!H274/Prices!H273)</f>
        <v>6.1259396357006028E-3</v>
      </c>
      <c r="I273" s="47">
        <f>LN(Prices!I274/Prices!I273)</f>
        <v>4.4938364147011862E-2</v>
      </c>
      <c r="J273" s="47">
        <f>LN(Prices!J274/Prices!J273)</f>
        <v>6.5130000338007648E-3</v>
      </c>
      <c r="K273" s="47">
        <f>LN(Prices!K274/Prices!K273)</f>
        <v>1.6028838275898991E-2</v>
      </c>
      <c r="L273" s="47">
        <f>LN(Prices!L274/Prices!L273)</f>
        <v>3.4278483455492829E-2</v>
      </c>
      <c r="M273" s="47">
        <f>LN(Prices!M274/Prices!M273)</f>
        <v>4.707445617555585E-3</v>
      </c>
      <c r="N273" s="47">
        <f>LN(Prices!N274/Prices!N273)</f>
        <v>-3.1706999008272084E-2</v>
      </c>
      <c r="O273" s="47">
        <f>LN(Prices!O274/Prices!O273)</f>
        <v>-1.9947603890694103E-2</v>
      </c>
      <c r="P273" s="47">
        <f>LN(Prices!P274/Prices!P273)</f>
        <v>1.1743895031249424E-2</v>
      </c>
      <c r="Q273" s="47">
        <f>LN(Prices!Q274/Prices!Q273)</f>
        <v>-0.10384335536778926</v>
      </c>
      <c r="R273" s="47">
        <f>LN(Prices!R274/Prices!R273)</f>
        <v>-8.1440331940174415E-2</v>
      </c>
      <c r="S273" s="47" t="e">
        <f>LN(Prices!S274/Prices!S273)</f>
        <v>#DIV/0!</v>
      </c>
    </row>
    <row r="274" spans="1:19">
      <c r="A274" s="48">
        <f>Prices!A275</f>
        <v>42090</v>
      </c>
      <c r="B274" s="47">
        <f>LN(Prices!B275/Prices!B274)</f>
        <v>-1.6867547220187205E-2</v>
      </c>
      <c r="C274" s="47">
        <f>LN(Prices!C275/Prices!C274)</f>
        <v>-8.6304105923557251E-3</v>
      </c>
      <c r="D274" s="47">
        <f>LN(Prices!D275/Prices!D274)</f>
        <v>-1.2359156827648014E-2</v>
      </c>
      <c r="E274" s="47">
        <f>LN(Prices!E275/Prices!E274)</f>
        <v>-1.6906741586721129E-2</v>
      </c>
      <c r="F274" s="47">
        <f>LN(Prices!F275/Prices!F274)</f>
        <v>-1.6191586916226956E-2</v>
      </c>
      <c r="G274" s="47">
        <f>LN(Prices!G275/Prices!G274)</f>
        <v>1.9511940955327288E-2</v>
      </c>
      <c r="H274" s="47">
        <f>LN(Prices!H275/Prices!H274)</f>
        <v>-2.5042347971919732E-3</v>
      </c>
      <c r="I274" s="47">
        <f>LN(Prices!I275/Prices!I274)</f>
        <v>-2.3390501670917632E-3</v>
      </c>
      <c r="J274" s="47">
        <f>LN(Prices!J275/Prices!J274)</f>
        <v>1.5942320922238327E-2</v>
      </c>
      <c r="K274" s="47">
        <f>LN(Prices!K275/Prices!K274)</f>
        <v>3.8793912169045215E-3</v>
      </c>
      <c r="L274" s="47">
        <f>LN(Prices!L275/Prices!L274)</f>
        <v>5.2684289359250245E-3</v>
      </c>
      <c r="M274" s="47">
        <f>LN(Prices!M275/Prices!M274)</f>
        <v>-1.0935408451007905E-2</v>
      </c>
      <c r="N274" s="47">
        <f>LN(Prices!N275/Prices!N274)</f>
        <v>3.2260862218221477E-2</v>
      </c>
      <c r="O274" s="47">
        <f>LN(Prices!O275/Prices!O274)</f>
        <v>1.5215050481868922E-2</v>
      </c>
      <c r="P274" s="47">
        <f>LN(Prices!P275/Prices!P274)</f>
        <v>2.3589073574065828E-2</v>
      </c>
      <c r="Q274" s="47">
        <f>LN(Prices!Q275/Prices!Q274)</f>
        <v>7.0027855635788908E-2</v>
      </c>
      <c r="R274" s="47">
        <f>LN(Prices!R275/Prices!R274)</f>
        <v>1.2048338516174574E-2</v>
      </c>
      <c r="S274" s="47" t="e">
        <f>LN(Prices!S275/Prices!S274)</f>
        <v>#DIV/0!</v>
      </c>
    </row>
    <row r="275" spans="1:19">
      <c r="A275" s="48">
        <f>Prices!A276</f>
        <v>42097</v>
      </c>
      <c r="B275" s="47">
        <f>LN(Prices!B276/Prices!B275)</f>
        <v>4.2553185597102409E-2</v>
      </c>
      <c r="C275" s="47">
        <f>LN(Prices!C276/Prices!C275)</f>
        <v>1.294044833362205E-2</v>
      </c>
      <c r="D275" s="47">
        <f>LN(Prices!D276/Prices!D275)</f>
        <v>4.3332744583377374E-3</v>
      </c>
      <c r="E275" s="47">
        <f>LN(Prices!E276/Prices!E275)</f>
        <v>3.1129498569455495E-3</v>
      </c>
      <c r="F275" s="47">
        <f>LN(Prices!F276/Prices!F275)</f>
        <v>7.686887424429501E-3</v>
      </c>
      <c r="G275" s="47">
        <f>LN(Prices!G276/Prices!G275)</f>
        <v>-2.6222766902254276E-2</v>
      </c>
      <c r="H275" s="47">
        <f>LN(Prices!H276/Prices!H275)</f>
        <v>2.0661494785470702E-3</v>
      </c>
      <c r="I275" s="47">
        <f>LN(Prices!I276/Prices!I275)</f>
        <v>1.3040742302122165E-2</v>
      </c>
      <c r="J275" s="47">
        <f>LN(Prices!J276/Prices!J275)</f>
        <v>1.5907480606051003E-2</v>
      </c>
      <c r="K275" s="47">
        <f>LN(Prices!K276/Prices!K275)</f>
        <v>9.4588198653230895E-3</v>
      </c>
      <c r="L275" s="47">
        <f>LN(Prices!L276/Prices!L275)</f>
        <v>-1.4505895562659337E-3</v>
      </c>
      <c r="M275" s="47">
        <f>LN(Prices!M276/Prices!M275)</f>
        <v>-7.7769342915086541E-3</v>
      </c>
      <c r="N275" s="47">
        <f>LN(Prices!N276/Prices!N275)</f>
        <v>4.6954926761943339E-3</v>
      </c>
      <c r="O275" s="47">
        <f>LN(Prices!O276/Prices!O275)</f>
        <v>-6.0313813719034279E-3</v>
      </c>
      <c r="P275" s="47">
        <f>LN(Prices!P276/Prices!P275)</f>
        <v>1.2459094257490143E-3</v>
      </c>
      <c r="Q275" s="47">
        <f>LN(Prices!Q276/Prices!Q275)</f>
        <v>-9.6100078767397609E-2</v>
      </c>
      <c r="R275" s="47">
        <f>LN(Prices!R276/Prices!R275)</f>
        <v>-0.13438719070841865</v>
      </c>
      <c r="S275" s="47" t="e">
        <f>LN(Prices!S276/Prices!S275)</f>
        <v>#DIV/0!</v>
      </c>
    </row>
    <row r="276" spans="1:19">
      <c r="A276" s="48">
        <f>Prices!A277</f>
        <v>42104</v>
      </c>
      <c r="B276" s="47">
        <f>LN(Prices!B277/Prices!B276)</f>
        <v>2.6015294980877009E-2</v>
      </c>
      <c r="C276" s="47">
        <f>LN(Prices!C277/Prices!C276)</f>
        <v>3.4369935464195231E-3</v>
      </c>
      <c r="D276" s="47">
        <f>LN(Prices!D277/Prices!D276)</f>
        <v>2.5027617038996522E-3</v>
      </c>
      <c r="E276" s="47">
        <f>LN(Prices!E277/Prices!E276)</f>
        <v>1.6551218829483714E-2</v>
      </c>
      <c r="F276" s="47">
        <f>LN(Prices!F277/Prices!F276)</f>
        <v>1.3340552420947248E-2</v>
      </c>
      <c r="G276" s="47">
        <f>LN(Prices!G277/Prices!G276)</f>
        <v>5.1775434736116871E-2</v>
      </c>
      <c r="H276" s="47">
        <f>LN(Prices!H277/Prices!H276)</f>
        <v>-1.3583712963013755E-3</v>
      </c>
      <c r="I276" s="47">
        <f>LN(Prices!I277/Prices!I276)</f>
        <v>-1.0487598390404435E-2</v>
      </c>
      <c r="J276" s="47">
        <f>LN(Prices!J277/Prices!J276)</f>
        <v>-1.109379573586501E-2</v>
      </c>
      <c r="K276" s="47">
        <f>LN(Prices!K277/Prices!K276)</f>
        <v>7.9875402968351463E-3</v>
      </c>
      <c r="L276" s="47">
        <f>LN(Prices!L277/Prices!L276)</f>
        <v>-7.4126353641719104E-3</v>
      </c>
      <c r="M276" s="47">
        <f>LN(Prices!M277/Prices!M276)</f>
        <v>-1.5963036365995481E-3</v>
      </c>
      <c r="N276" s="47">
        <f>LN(Prices!N277/Prices!N276)</f>
        <v>9.2343513339843697E-3</v>
      </c>
      <c r="O276" s="47">
        <f>LN(Prices!O277/Prices!O276)</f>
        <v>2.8191722256046404E-3</v>
      </c>
      <c r="P276" s="47">
        <f>LN(Prices!P277/Prices!P276)</f>
        <v>2.4954518647558937E-3</v>
      </c>
      <c r="Q276" s="47">
        <f>LN(Prices!Q277/Prices!Q276)</f>
        <v>-5.5934563697341906E-2</v>
      </c>
      <c r="R276" s="47">
        <f>LN(Prices!R277/Prices!R276)</f>
        <v>-5.6352936551131744E-2</v>
      </c>
      <c r="S276" s="47" t="e">
        <f>LN(Prices!S277/Prices!S276)</f>
        <v>#DIV/0!</v>
      </c>
    </row>
    <row r="277" spans="1:19">
      <c r="A277" s="48">
        <f>Prices!A278</f>
        <v>42111</v>
      </c>
      <c r="B277" s="47">
        <f>LN(Prices!B278/Prices!B277)</f>
        <v>4.2768129305818699E-3</v>
      </c>
      <c r="C277" s="47">
        <f>LN(Prices!C278/Prices!C277)</f>
        <v>2.2096182135098712E-2</v>
      </c>
      <c r="D277" s="47">
        <f>LN(Prices!D278/Prices!D277)</f>
        <v>-6.2933488601347636E-3</v>
      </c>
      <c r="E277" s="47">
        <f>LN(Prices!E278/Prices!E277)</f>
        <v>-5.895499084916319E-3</v>
      </c>
      <c r="F277" s="47">
        <f>LN(Prices!F278/Prices!F277)</f>
        <v>-2.793785648155031E-3</v>
      </c>
      <c r="G277" s="47">
        <f>LN(Prices!G278/Prices!G277)</f>
        <v>9.2053078574649269E-2</v>
      </c>
      <c r="H277" s="47">
        <f>LN(Prices!H278/Prices!H277)</f>
        <v>1.543668299173346E-3</v>
      </c>
      <c r="I277" s="47">
        <f>LN(Prices!I278/Prices!I277)</f>
        <v>1.9432802079895522E-3</v>
      </c>
      <c r="J277" s="47">
        <f>LN(Prices!J278/Prices!J277)</f>
        <v>2.0334884915160771E-2</v>
      </c>
      <c r="K277" s="47">
        <f>LN(Prices!K278/Prices!K277)</f>
        <v>-8.3362761329761215E-3</v>
      </c>
      <c r="L277" s="47">
        <f>LN(Prices!L278/Prices!L277)</f>
        <v>2.3968709046221084E-2</v>
      </c>
      <c r="M277" s="47">
        <f>LN(Prices!M278/Prices!M277)</f>
        <v>1.0538739225543497E-2</v>
      </c>
      <c r="N277" s="47">
        <f>LN(Prices!N278/Prices!N277)</f>
        <v>-3.5949767115005894E-2</v>
      </c>
      <c r="O277" s="47">
        <f>LN(Prices!O278/Prices!O277)</f>
        <v>-1.9424657312146525E-2</v>
      </c>
      <c r="P277" s="47">
        <f>LN(Prices!P278/Prices!P277)</f>
        <v>-2.4954518647558365E-3</v>
      </c>
      <c r="Q277" s="47">
        <f>LN(Prices!Q278/Prices!Q277)</f>
        <v>-1.9560557507525868E-2</v>
      </c>
      <c r="R277" s="47">
        <f>LN(Prices!R278/Prices!R277)</f>
        <v>-4.4451762570833692E-2</v>
      </c>
      <c r="S277" s="47" t="e">
        <f>LN(Prices!S278/Prices!S277)</f>
        <v>#DIV/0!</v>
      </c>
    </row>
    <row r="278" spans="1:19">
      <c r="A278" s="48">
        <f>Prices!A279</f>
        <v>42118</v>
      </c>
      <c r="B278" s="47">
        <f>LN(Prices!B279/Prices!B278)</f>
        <v>1.0311024866434098E-2</v>
      </c>
      <c r="C278" s="47">
        <f>LN(Prices!C279/Prices!C278)</f>
        <v>6.9740943901566857E-3</v>
      </c>
      <c r="D278" s="47">
        <f>LN(Prices!D279/Prices!D278)</f>
        <v>4.3309285669013249E-3</v>
      </c>
      <c r="E278" s="47">
        <f>LN(Prices!E279/Prices!E278)</f>
        <v>1.7288816026573017E-2</v>
      </c>
      <c r="F278" s="47">
        <f>LN(Prices!F279/Prices!F278)</f>
        <v>1.5843976631439514E-2</v>
      </c>
      <c r="G278" s="47">
        <f>LN(Prices!G279/Prices!G278)</f>
        <v>2.8433516495454836E-2</v>
      </c>
      <c r="H278" s="47">
        <f>LN(Prices!H279/Prices!H278)</f>
        <v>-2.1983914734253996E-3</v>
      </c>
      <c r="I278" s="47">
        <f>LN(Prices!I279/Prices!I278)</f>
        <v>1.6859346018959502E-3</v>
      </c>
      <c r="J278" s="47">
        <f>LN(Prices!J279/Prices!J278)</f>
        <v>9.705446844053181E-3</v>
      </c>
      <c r="K278" s="47">
        <f>LN(Prices!K279/Prices!K278)</f>
        <v>1.2133967560763296E-2</v>
      </c>
      <c r="L278" s="47">
        <f>LN(Prices!L279/Prices!L278)</f>
        <v>4.6296378987419756E-3</v>
      </c>
      <c r="M278" s="47">
        <f>LN(Prices!M279/Prices!M278)</f>
        <v>-1.1632417036152943E-2</v>
      </c>
      <c r="N278" s="47">
        <f>LN(Prices!N279/Prices!N278)</f>
        <v>2.0542272300314107E-2</v>
      </c>
      <c r="O278" s="47">
        <f>LN(Prices!O279/Prices!O278)</f>
        <v>2.1968506588624963E-2</v>
      </c>
      <c r="P278" s="47">
        <f>LN(Prices!P279/Prices!P278)</f>
        <v>-1.0447096510515758E-2</v>
      </c>
      <c r="Q278" s="47">
        <f>LN(Prices!Q279/Prices!Q278)</f>
        <v>9.2896362676145192E-2</v>
      </c>
      <c r="R278" s="47">
        <f>LN(Prices!R279/Prices!R278)</f>
        <v>8.0042707673536356E-2</v>
      </c>
      <c r="S278" s="47" t="e">
        <f>LN(Prices!S279/Prices!S278)</f>
        <v>#DIV/0!</v>
      </c>
    </row>
    <row r="279" spans="1:19">
      <c r="A279" s="48">
        <f>Prices!A280</f>
        <v>42125</v>
      </c>
      <c r="B279" s="47">
        <f>LN(Prices!B280/Prices!B279)</f>
        <v>-1.5632864107863971E-2</v>
      </c>
      <c r="C279" s="47">
        <f>LN(Prices!C280/Prices!C279)</f>
        <v>-3.2868487708034859E-3</v>
      </c>
      <c r="D279" s="47">
        <f>LN(Prices!D280/Prices!D279)</f>
        <v>-1.8087260014720229E-2</v>
      </c>
      <c r="E279" s="47">
        <f>LN(Prices!E280/Prices!E279)</f>
        <v>-6.9468341343384074E-3</v>
      </c>
      <c r="F279" s="47">
        <f>LN(Prices!F280/Prices!F279)</f>
        <v>-8.295456292078637E-3</v>
      </c>
      <c r="G279" s="47">
        <f>LN(Prices!G280/Prices!G279)</f>
        <v>1.7914552270596643E-2</v>
      </c>
      <c r="H279" s="47">
        <f>LN(Prices!H280/Prices!H279)</f>
        <v>-8.4620779275008939E-3</v>
      </c>
      <c r="I279" s="47">
        <f>LN(Prices!I280/Prices!I279)</f>
        <v>-2.218814299245378E-2</v>
      </c>
      <c r="J279" s="47">
        <f>LN(Prices!J280/Prices!J279)</f>
        <v>-9.0503781559461854E-5</v>
      </c>
      <c r="K279" s="47">
        <f>LN(Prices!K280/Prices!K279)</f>
        <v>-1.1088124690466408E-2</v>
      </c>
      <c r="L279" s="47">
        <f>LN(Prices!L280/Prices!L279)</f>
        <v>-3.5536603074750277E-4</v>
      </c>
      <c r="M279" s="47">
        <f>LN(Prices!M280/Prices!M279)</f>
        <v>1.5140048312150113E-3</v>
      </c>
      <c r="N279" s="47">
        <f>LN(Prices!N280/Prices!N279)</f>
        <v>4.6104277147825598E-3</v>
      </c>
      <c r="O279" s="47">
        <f>LN(Prices!O280/Prices!O279)</f>
        <v>1.3942597392070308E-2</v>
      </c>
      <c r="P279" s="47">
        <f>LN(Prices!P280/Prices!P279)</f>
        <v>-1.5665145495186175E-2</v>
      </c>
      <c r="Q279" s="47">
        <f>LN(Prices!Q280/Prices!Q279)</f>
        <v>-1.2500468502572886E-4</v>
      </c>
      <c r="R279" s="47">
        <f>LN(Prices!R280/Prices!R279)</f>
        <v>0</v>
      </c>
      <c r="S279" s="47" t="e">
        <f>LN(Prices!S280/Prices!S279)</f>
        <v>#DIV/0!</v>
      </c>
    </row>
    <row r="280" spans="1:19">
      <c r="A280" s="48">
        <f>Prices!A281</f>
        <v>42132</v>
      </c>
      <c r="B280" s="47">
        <f>LN(Prices!B281/Prices!B280)</f>
        <v>-3.973850104954285E-3</v>
      </c>
      <c r="C280" s="47">
        <f>LN(Prices!C281/Prices!C280)</f>
        <v>5.9068460800718887E-3</v>
      </c>
      <c r="D280" s="47">
        <f>LN(Prices!D281/Prices!D280)</f>
        <v>1.299285575815488E-3</v>
      </c>
      <c r="E280" s="47">
        <f>LN(Prices!E281/Prices!E280)</f>
        <v>4.0758270879390698E-3</v>
      </c>
      <c r="F280" s="47">
        <f>LN(Prices!F281/Prices!F280)</f>
        <v>3.9258753730998372E-3</v>
      </c>
      <c r="G280" s="47">
        <f>LN(Prices!G281/Prices!G280)</f>
        <v>-1.6230921353263546E-2</v>
      </c>
      <c r="H280" s="47">
        <f>LN(Prices!H281/Prices!H280)</f>
        <v>-5.2442482149293495E-3</v>
      </c>
      <c r="I280" s="47">
        <f>LN(Prices!I281/Prices!I280)</f>
        <v>-4.920302593015736E-3</v>
      </c>
      <c r="J280" s="47">
        <f>LN(Prices!J281/Prices!J280)</f>
        <v>-4.1255665485791211E-3</v>
      </c>
      <c r="K280" s="47">
        <f>LN(Prices!K281/Prices!K280)</f>
        <v>1.7406444777841182E-3</v>
      </c>
      <c r="L280" s="47">
        <f>LN(Prices!L281/Prices!L280)</f>
        <v>-5.3328594277812433E-4</v>
      </c>
      <c r="M280" s="47">
        <f>LN(Prices!M281/Prices!M280)</f>
        <v>9.7855504227184042E-3</v>
      </c>
      <c r="N280" s="47">
        <f>LN(Prices!N281/Prices!N280)</f>
        <v>2.9907077167930809E-2</v>
      </c>
      <c r="O280" s="47">
        <f>LN(Prices!O281/Prices!O280)</f>
        <v>-1.7157190430248251E-3</v>
      </c>
      <c r="P280" s="47">
        <f>LN(Prices!P281/Prices!P280)</f>
        <v>1.7182233982625444E-2</v>
      </c>
      <c r="Q280" s="47">
        <f>LN(Prices!Q281/Prices!Q280)</f>
        <v>-1.5370075067832643E-2</v>
      </c>
      <c r="R280" s="47">
        <f>LN(Prices!R281/Prices!R280)</f>
        <v>1.3889112160667093E-2</v>
      </c>
      <c r="S280" s="47" t="e">
        <f>LN(Prices!S281/Prices!S280)</f>
        <v>#DIV/0!</v>
      </c>
    </row>
    <row r="281" spans="1:19">
      <c r="A281" s="48">
        <f>Prices!A282</f>
        <v>42139</v>
      </c>
      <c r="B281" s="47">
        <f>LN(Prices!B282/Prices!B281)</f>
        <v>8.9011200495172221E-3</v>
      </c>
      <c r="C281" s="47">
        <f>LN(Prices!C282/Prices!C281)</f>
        <v>5.6437203915153901E-3</v>
      </c>
      <c r="D281" s="47">
        <f>LN(Prices!D282/Prices!D281)</f>
        <v>1.092689922235837E-2</v>
      </c>
      <c r="E281" s="47">
        <f>LN(Prices!E282/Prices!E281)</f>
        <v>6.8633382116163105E-3</v>
      </c>
      <c r="F281" s="47">
        <f>LN(Prices!F282/Prices!F281)</f>
        <v>8.0916340607171608E-3</v>
      </c>
      <c r="G281" s="47">
        <f>LN(Prices!G282/Prices!G281)</f>
        <v>2.148342836420131E-2</v>
      </c>
      <c r="H281" s="47">
        <f>LN(Prices!H282/Prices!H281)</f>
        <v>-1.7718627520870122E-3</v>
      </c>
      <c r="I281" s="47">
        <f>LN(Prices!I282/Prices!I281)</f>
        <v>2.5647506639421468E-2</v>
      </c>
      <c r="J281" s="47">
        <f>LN(Prices!J282/Prices!J281)</f>
        <v>8.1633140363030297E-3</v>
      </c>
      <c r="K281" s="47">
        <f>LN(Prices!K282/Prices!K281)</f>
        <v>-6.2805510006777822E-3</v>
      </c>
      <c r="L281" s="47">
        <f>LN(Prices!L282/Prices!L281)</f>
        <v>1.6226105559257176E-2</v>
      </c>
      <c r="M281" s="47">
        <f>LN(Prices!M282/Prices!M281)</f>
        <v>-4.1701478280956371E-3</v>
      </c>
      <c r="N281" s="47">
        <f>LN(Prices!N282/Prices!N281)</f>
        <v>-3.5720664784197364E-4</v>
      </c>
      <c r="O281" s="47">
        <f>LN(Prices!O282/Prices!O281)</f>
        <v>1.9814282375754954E-2</v>
      </c>
      <c r="P281" s="47">
        <f>LN(Prices!P282/Prices!P281)</f>
        <v>2.2312408505154219E-2</v>
      </c>
      <c r="Q281" s="47">
        <f>LN(Prices!Q282/Prices!Q281)</f>
        <v>1.9611729007654496E-2</v>
      </c>
      <c r="R281" s="47">
        <f>LN(Prices!R282/Prices!R281)</f>
        <v>0.2217632888452514</v>
      </c>
      <c r="S281" s="47" t="e">
        <f>LN(Prices!S282/Prices!S281)</f>
        <v>#DIV/0!</v>
      </c>
    </row>
    <row r="282" spans="1:19">
      <c r="A282" s="48">
        <f>Prices!A283</f>
        <v>42146</v>
      </c>
      <c r="B282" s="47">
        <f>LN(Prices!B283/Prices!B282)</f>
        <v>-5.3960847532720521E-3</v>
      </c>
      <c r="C282" s="47">
        <f>LN(Prices!C283/Prices!C282)</f>
        <v>-1.7820108429218637E-2</v>
      </c>
      <c r="D282" s="47">
        <f>LN(Prices!D283/Prices!D282)</f>
        <v>-9.4298182500980356E-3</v>
      </c>
      <c r="E282" s="47">
        <f>LN(Prices!E283/Prices!E282)</f>
        <v>-1.971993903253459E-3</v>
      </c>
      <c r="F282" s="47">
        <f>LN(Prices!F283/Prices!F282)</f>
        <v>-2.8618873634398763E-3</v>
      </c>
      <c r="G282" s="47">
        <f>LN(Prices!G283/Prices!G282)</f>
        <v>-2.1789332312747666E-2</v>
      </c>
      <c r="H282" s="47">
        <f>LN(Prices!H283/Prices!H282)</f>
        <v>-2.2339166428658277E-3</v>
      </c>
      <c r="I282" s="47">
        <f>LN(Prices!I283/Prices!I282)</f>
        <v>-2.5946598228953423E-2</v>
      </c>
      <c r="J282" s="47">
        <f>LN(Prices!J283/Prices!J282)</f>
        <v>-1.0164615827103573E-2</v>
      </c>
      <c r="K282" s="47">
        <f>LN(Prices!K283/Prices!K282)</f>
        <v>-7.0028014066248119E-4</v>
      </c>
      <c r="L282" s="47">
        <f>LN(Prices!L283/Prices!L282)</f>
        <v>-3.0192312874034552E-2</v>
      </c>
      <c r="M282" s="47">
        <f>LN(Prices!M283/Prices!M282)</f>
        <v>-3.3486845859317538E-3</v>
      </c>
      <c r="N282" s="47">
        <f>LN(Prices!N283/Prices!N282)</f>
        <v>2.1559414298444785E-2</v>
      </c>
      <c r="O282" s="47">
        <f>LN(Prices!O283/Prices!O282)</f>
        <v>1.8349138668196617E-2</v>
      </c>
      <c r="P282" s="47">
        <f>LN(Prices!P283/Prices!P282)</f>
        <v>-1.2544361775386264E-2</v>
      </c>
      <c r="Q282" s="47">
        <f>LN(Prices!Q283/Prices!Q282)</f>
        <v>-4.7330528628619396E-2</v>
      </c>
      <c r="R282" s="47">
        <f>LN(Prices!R283/Prices!R282)</f>
        <v>-0.10474683045906349</v>
      </c>
      <c r="S282" s="47" t="e">
        <f>LN(Prices!S283/Prices!S282)</f>
        <v>#DIV/0!</v>
      </c>
    </row>
    <row r="283" spans="1:19">
      <c r="A283" s="48">
        <f>Prices!A284</f>
        <v>42153</v>
      </c>
      <c r="B283" s="47">
        <f>LN(Prices!B284/Prices!B283)</f>
        <v>-2.5759083026523511E-2</v>
      </c>
      <c r="C283" s="47">
        <f>LN(Prices!C284/Prices!C283)</f>
        <v>-1.4541773377195769E-2</v>
      </c>
      <c r="D283" s="47">
        <f>LN(Prices!D284/Prices!D283)</f>
        <v>-1.8063838678864422E-2</v>
      </c>
      <c r="E283" s="47">
        <f>LN(Prices!E284/Prices!E283)</f>
        <v>-1.3503572658882032E-2</v>
      </c>
      <c r="F283" s="47">
        <f>LN(Prices!F284/Prices!F283)</f>
        <v>-1.2458345471188507E-2</v>
      </c>
      <c r="G283" s="47">
        <f>LN(Prices!G284/Prices!G283)</f>
        <v>2.9023162509906469E-3</v>
      </c>
      <c r="H283" s="47">
        <f>LN(Prices!H284/Prices!H283)</f>
        <v>3.6106540859319456E-3</v>
      </c>
      <c r="I283" s="47">
        <f>LN(Prices!I284/Prices!I283)</f>
        <v>-1.1308051613497876E-3</v>
      </c>
      <c r="J283" s="47">
        <f>LN(Prices!J284/Prices!J283)</f>
        <v>-7.2286065498475671E-3</v>
      </c>
      <c r="K283" s="47">
        <f>LN(Prices!K284/Prices!K283)</f>
        <v>-4.5638134330645902E-3</v>
      </c>
      <c r="L283" s="47">
        <f>LN(Prices!L284/Prices!L283)</f>
        <v>-7.0569369132418803E-3</v>
      </c>
      <c r="M283" s="47">
        <f>LN(Prices!M284/Prices!M283)</f>
        <v>1.8527510409097517E-2</v>
      </c>
      <c r="N283" s="47">
        <f>LN(Prices!N284/Prices!N283)</f>
        <v>-3.8948023063876069E-2</v>
      </c>
      <c r="O283" s="47">
        <f>LN(Prices!O284/Prices!O283)</f>
        <v>-1.6020848908605292E-2</v>
      </c>
      <c r="P283" s="47">
        <f>LN(Prices!P284/Prices!P283)</f>
        <v>-1.0237176335423114E-2</v>
      </c>
      <c r="Q283" s="47">
        <f>LN(Prices!Q284/Prices!Q283)</f>
        <v>-2.8106215936454786E-2</v>
      </c>
      <c r="R283" s="47">
        <f>LN(Prices!R284/Prices!R283)</f>
        <v>5.95413936910167E-2</v>
      </c>
      <c r="S283" s="47" t="e">
        <f>LN(Prices!S284/Prices!S283)</f>
        <v>#DIV/0!</v>
      </c>
    </row>
    <row r="284" spans="1:19">
      <c r="A284" s="48">
        <f>Prices!A285</f>
        <v>42160</v>
      </c>
      <c r="B284" s="47">
        <f>LN(Prices!B285/Prices!B284)</f>
        <v>-2.1625295564004166E-2</v>
      </c>
      <c r="C284" s="47">
        <f>LN(Prices!C285/Prices!C284)</f>
        <v>-1.4687300509029747E-3</v>
      </c>
      <c r="D284" s="47">
        <f>LN(Prices!D285/Prices!D284)</f>
        <v>-2.9525291759614734E-2</v>
      </c>
      <c r="E284" s="47">
        <f>LN(Prices!E285/Prices!E284)</f>
        <v>-1.0667551311522668E-2</v>
      </c>
      <c r="F284" s="47">
        <f>LN(Prices!F285/Prices!F284)</f>
        <v>-1.0325909209061073E-2</v>
      </c>
      <c r="G284" s="47">
        <f>LN(Prices!G285/Prices!G284)</f>
        <v>-3.4922459319593771E-2</v>
      </c>
      <c r="H284" s="47">
        <f>LN(Prices!H285/Prices!H284)</f>
        <v>-1.2624745883796501E-2</v>
      </c>
      <c r="I284" s="47">
        <f>LN(Prices!I285/Prices!I284)</f>
        <v>-3.756585458805764E-2</v>
      </c>
      <c r="J284" s="47">
        <f>LN(Prices!J285/Prices!J284)</f>
        <v>-1.298294660732071E-2</v>
      </c>
      <c r="K284" s="47">
        <f>LN(Prices!K285/Prices!K284)</f>
        <v>-1.5960615455086275E-2</v>
      </c>
      <c r="L284" s="47">
        <f>LN(Prices!L285/Prices!L284)</f>
        <v>-1.3160489707171692E-2</v>
      </c>
      <c r="M284" s="47">
        <f>LN(Prices!M285/Prices!M284)</f>
        <v>2.133805203301339E-2</v>
      </c>
      <c r="N284" s="47">
        <f>LN(Prices!N285/Prices!N284)</f>
        <v>-1.5462279673470042E-3</v>
      </c>
      <c r="O284" s="47">
        <f>LN(Prices!O285/Prices!O284)</f>
        <v>-1.2284448135566792E-2</v>
      </c>
      <c r="P284" s="47">
        <f>LN(Prices!P285/Prices!P284)</f>
        <v>-2.0221176104585906E-2</v>
      </c>
      <c r="Q284" s="47">
        <f>LN(Prices!Q285/Prices!Q284)</f>
        <v>4.4974986837628114E-2</v>
      </c>
      <c r="R284" s="47">
        <f>LN(Prices!R285/Prices!R284)</f>
        <v>0.14001323022671347</v>
      </c>
      <c r="S284" s="47" t="e">
        <f>LN(Prices!S285/Prices!S284)</f>
        <v>#DIV/0!</v>
      </c>
    </row>
    <row r="285" spans="1:19">
      <c r="A285" s="48">
        <f>Prices!A286</f>
        <v>42167</v>
      </c>
      <c r="B285" s="47">
        <f>LN(Prices!B286/Prices!B285)</f>
        <v>-5.6748322718410001E-4</v>
      </c>
      <c r="C285" s="47">
        <f>LN(Prices!C286/Prices!C285)</f>
        <v>9.2437243090695634E-3</v>
      </c>
      <c r="D285" s="47">
        <f>LN(Prices!D286/Prices!D285)</f>
        <v>6.7754467776086399E-3</v>
      </c>
      <c r="E285" s="47">
        <f>LN(Prices!E286/Prices!E285)</f>
        <v>5.5174897803812756E-3</v>
      </c>
      <c r="F285" s="47">
        <f>LN(Prices!F286/Prices!F285)</f>
        <v>4.0964476760568507E-3</v>
      </c>
      <c r="G285" s="47">
        <f>LN(Prices!G286/Prices!G285)</f>
        <v>8.8064730174625284E-3</v>
      </c>
      <c r="H285" s="47">
        <f>LN(Prices!H286/Prices!H285)</f>
        <v>-8.3743951433372355E-4</v>
      </c>
      <c r="I285" s="47">
        <f>LN(Prices!I286/Prices!I285)</f>
        <v>1.811534334199592E-2</v>
      </c>
      <c r="J285" s="47">
        <f>LN(Prices!J286/Prices!J285)</f>
        <v>1.049590779455326E-2</v>
      </c>
      <c r="K285" s="47">
        <f>LN(Prices!K286/Prices!K285)</f>
        <v>-8.6176475861815902E-3</v>
      </c>
      <c r="L285" s="47">
        <f>LN(Prices!L286/Prices!L285)</f>
        <v>1.0250867723562726E-2</v>
      </c>
      <c r="M285" s="47">
        <f>LN(Prices!M286/Prices!M285)</f>
        <v>1.1855313475401842E-2</v>
      </c>
      <c r="N285" s="47">
        <f>LN(Prices!N286/Prices!N285)</f>
        <v>1.1403870531613902E-2</v>
      </c>
      <c r="O285" s="47">
        <f>LN(Prices!O286/Prices!O285)</f>
        <v>-2.0949271164157277E-3</v>
      </c>
      <c r="P285" s="47">
        <f>LN(Prices!P286/Prices!P285)</f>
        <v>9.4631755733127626E-3</v>
      </c>
      <c r="Q285" s="47">
        <f>LN(Prices!Q286/Prices!Q285)</f>
        <v>4.3325833810207916E-2</v>
      </c>
      <c r="R285" s="47">
        <f>LN(Prices!R286/Prices!R285)</f>
        <v>0.41380544002438335</v>
      </c>
      <c r="S285" s="47" t="e">
        <f>LN(Prices!S286/Prices!S285)</f>
        <v>#DIV/0!</v>
      </c>
    </row>
    <row r="286" spans="1:19">
      <c r="A286" s="48">
        <f>Prices!A287</f>
        <v>42174</v>
      </c>
      <c r="B286" s="47">
        <f>LN(Prices!B287/Prices!B286)</f>
        <v>1.0212380561145976E-3</v>
      </c>
      <c r="C286" s="47">
        <f>LN(Prices!C287/Prices!C286)</f>
        <v>2.4872993082508954E-3</v>
      </c>
      <c r="D286" s="47">
        <f>LN(Prices!D287/Prices!D286)</f>
        <v>3.7846430326226007E-3</v>
      </c>
      <c r="E286" s="47">
        <f>LN(Prices!E287/Prices!E286)</f>
        <v>2.6572278367791766E-3</v>
      </c>
      <c r="F286" s="47">
        <f>LN(Prices!F287/Prices!F286)</f>
        <v>3.1486906480544222E-3</v>
      </c>
      <c r="G286" s="47">
        <f>LN(Prices!G287/Prices!G286)</f>
        <v>-1.3397631244369115E-2</v>
      </c>
      <c r="H286" s="47">
        <f>LN(Prices!H287/Prices!H286)</f>
        <v>3.2677727558558562E-3</v>
      </c>
      <c r="I286" s="47">
        <f>LN(Prices!I287/Prices!I286)</f>
        <v>2.1036324212936417E-3</v>
      </c>
      <c r="J286" s="47">
        <f>LN(Prices!J287/Prices!J286)</f>
        <v>1.1427649699654773E-2</v>
      </c>
      <c r="K286" s="47">
        <f>LN(Prices!K287/Prices!K286)</f>
        <v>5.3947262646363665E-3</v>
      </c>
      <c r="L286" s="47">
        <f>LN(Prices!L287/Prices!L286)</f>
        <v>1.1768036595361769E-2</v>
      </c>
      <c r="M286" s="47">
        <f>LN(Prices!M287/Prices!M286)</f>
        <v>-1.799823612261656E-2</v>
      </c>
      <c r="N286" s="47">
        <f>LN(Prices!N287/Prices!N286)</f>
        <v>1.0117828176275358E-2</v>
      </c>
      <c r="O286" s="47">
        <f>LN(Prices!O287/Prices!O286)</f>
        <v>1.9598291127774378E-2</v>
      </c>
      <c r="P286" s="47">
        <f>LN(Prices!P287/Prices!P286)</f>
        <v>2.0157138160004792E-2</v>
      </c>
      <c r="Q286" s="47">
        <f>LN(Prices!Q287/Prices!Q286)</f>
        <v>1.9392870700380406E-2</v>
      </c>
      <c r="R286" s="47">
        <f>LN(Prices!R287/Prices!R286)</f>
        <v>9.9174366573461445E-3</v>
      </c>
      <c r="S286" s="47" t="e">
        <f>LN(Prices!S287/Prices!S286)</f>
        <v>#DIV/0!</v>
      </c>
    </row>
    <row r="287" spans="1:19">
      <c r="A287" s="48">
        <f>Prices!A288</f>
        <v>42181</v>
      </c>
      <c r="B287" s="47">
        <f>LN(Prices!B288/Prices!B287)</f>
        <v>5.579445975237525E-3</v>
      </c>
      <c r="C287" s="47">
        <f>LN(Prices!C288/Prices!C287)</f>
        <v>-2.6031785149206129E-3</v>
      </c>
      <c r="D287" s="47">
        <f>LN(Prices!D288/Prices!D287)</f>
        <v>-1.3912633547489143E-2</v>
      </c>
      <c r="E287" s="47">
        <f>LN(Prices!E288/Prices!E287)</f>
        <v>7.5469576390493551E-4</v>
      </c>
      <c r="F287" s="47">
        <f>LN(Prices!F288/Prices!F287)</f>
        <v>9.8920609736383863E-4</v>
      </c>
      <c r="G287" s="47">
        <f>LN(Prices!G288/Prices!G287)</f>
        <v>3.8010815483741625E-3</v>
      </c>
      <c r="H287" s="47">
        <f>LN(Prices!H288/Prices!H287)</f>
        <v>-5.2028613233725289E-3</v>
      </c>
      <c r="I287" s="47">
        <f>LN(Prices!I288/Prices!I287)</f>
        <v>-2.7502594860392336E-2</v>
      </c>
      <c r="J287" s="47">
        <f>LN(Prices!J288/Prices!J287)</f>
        <v>-1.4331239541932977E-2</v>
      </c>
      <c r="K287" s="47">
        <f>LN(Prices!K288/Prices!K287)</f>
        <v>-6.1162270174359825E-3</v>
      </c>
      <c r="L287" s="47">
        <f>LN(Prices!L288/Prices!L287)</f>
        <v>-1.4138354051210944E-2</v>
      </c>
      <c r="M287" s="47">
        <f>LN(Prices!M288/Prices!M287)</f>
        <v>-4.3063239410540133E-3</v>
      </c>
      <c r="N287" s="47">
        <f>LN(Prices!N288/Prices!N287)</f>
        <v>1.213102050661709E-2</v>
      </c>
      <c r="O287" s="47">
        <f>LN(Prices!O288/Prices!O287)</f>
        <v>1.9473696714579783E-2</v>
      </c>
      <c r="P287" s="47">
        <f>LN(Prices!P288/Prices!P287)</f>
        <v>-2.5430834190845252E-2</v>
      </c>
      <c r="Q287" s="47">
        <f>LN(Prices!Q288/Prices!Q287)</f>
        <v>8.1969525979995808E-2</v>
      </c>
      <c r="R287" s="47">
        <f>LN(Prices!R288/Prices!R287)</f>
        <v>0.45048878948211935</v>
      </c>
      <c r="S287" s="47" t="e">
        <f>LN(Prices!S288/Prices!S287)</f>
        <v>#DIV/0!</v>
      </c>
    </row>
    <row r="288" spans="1:19">
      <c r="A288" s="48">
        <f>Prices!A289</f>
        <v>42188</v>
      </c>
      <c r="B288" s="47">
        <f>LN(Prices!B289/Prices!B288)</f>
        <v>-1.1608471726530095E-2</v>
      </c>
      <c r="C288" s="47">
        <f>LN(Prices!C289/Prices!C288)</f>
        <v>-3.0509839414873906E-2</v>
      </c>
      <c r="D288" s="47">
        <f>LN(Prices!D289/Prices!D288)</f>
        <v>-6.2636728723983225E-3</v>
      </c>
      <c r="E288" s="47">
        <f>LN(Prices!E289/Prices!E288)</f>
        <v>-1.8025261445374492E-2</v>
      </c>
      <c r="F288" s="47">
        <f>LN(Prices!F289/Prices!F288)</f>
        <v>-1.8964314128414504E-2</v>
      </c>
      <c r="G288" s="47">
        <f>LN(Prices!G289/Prices!G288)</f>
        <v>-4.7589494177802075E-2</v>
      </c>
      <c r="H288" s="47">
        <f>LN(Prices!H289/Prices!H288)</f>
        <v>1.6492023182026428E-3</v>
      </c>
      <c r="I288" s="47">
        <f>LN(Prices!I289/Prices!I288)</f>
        <v>-4.1929282660085809E-3</v>
      </c>
      <c r="J288" s="47">
        <f>LN(Prices!J289/Prices!J288)</f>
        <v>3.3090528087071033E-3</v>
      </c>
      <c r="K288" s="47">
        <f>LN(Prices!K289/Prices!K288)</f>
        <v>7.5499190192846854E-3</v>
      </c>
      <c r="L288" s="47">
        <f>LN(Prices!L289/Prices!L288)</f>
        <v>-3.8408826367915309E-3</v>
      </c>
      <c r="M288" s="47">
        <f>LN(Prices!M289/Prices!M288)</f>
        <v>-8.9609390542698104E-4</v>
      </c>
      <c r="N288" s="47">
        <f>LN(Prices!N289/Prices!N288)</f>
        <v>-2.9655620869524113E-2</v>
      </c>
      <c r="O288" s="47">
        <f>LN(Prices!O289/Prices!O288)</f>
        <v>-1.1090452404646447E-2</v>
      </c>
      <c r="P288" s="47">
        <f>LN(Prices!P289/Prices!P288)</f>
        <v>-4.2749876315896105E-3</v>
      </c>
      <c r="Q288" s="47">
        <f>LN(Prices!Q289/Prices!Q288)</f>
        <v>0.1390502537690263</v>
      </c>
      <c r="R288" s="47">
        <f>LN(Prices!R289/Prices!R288)</f>
        <v>8.2458751371141892E-2</v>
      </c>
      <c r="S288" s="47" t="e">
        <f>LN(Prices!S289/Prices!S288)</f>
        <v>#DIV/0!</v>
      </c>
    </row>
    <row r="289" spans="1:19">
      <c r="A289" s="48">
        <f>Prices!A290</f>
        <v>42195</v>
      </c>
      <c r="B289" s="47">
        <f>LN(Prices!B290/Prices!B289)</f>
        <v>-2.522711817118041E-2</v>
      </c>
      <c r="C289" s="47">
        <f>LN(Prices!C290/Prices!C289)</f>
        <v>-7.3817785870958523E-3</v>
      </c>
      <c r="D289" s="47">
        <f>LN(Prices!D290/Prices!D289)</f>
        <v>2.4259056301674633E-3</v>
      </c>
      <c r="E289" s="47">
        <f>LN(Prices!E290/Prices!E289)</f>
        <v>-6.7090813082507864E-4</v>
      </c>
      <c r="F289" s="47">
        <f>LN(Prices!F290/Prices!F289)</f>
        <v>-3.9792183167022517E-3</v>
      </c>
      <c r="G289" s="47">
        <f>LN(Prices!G290/Prices!G289)</f>
        <v>-2.6713054165272632E-2</v>
      </c>
      <c r="H289" s="47">
        <f>LN(Prices!H290/Prices!H289)</f>
        <v>2.8118483385890686E-4</v>
      </c>
      <c r="I289" s="47">
        <f>LN(Prices!I290/Prices!I289)</f>
        <v>6.9099768196047968E-4</v>
      </c>
      <c r="J289" s="47">
        <f>LN(Prices!J290/Prices!J289)</f>
        <v>-5.2088670697965161E-4</v>
      </c>
      <c r="K289" s="47">
        <f>LN(Prices!K290/Prices!K289)</f>
        <v>1.0739217069364129E-3</v>
      </c>
      <c r="L289" s="47">
        <f>LN(Prices!L290/Prices!L289)</f>
        <v>-7.1724445411915647E-3</v>
      </c>
      <c r="M289" s="47">
        <f>LN(Prices!M290/Prices!M289)</f>
        <v>-5.3115548778966742E-3</v>
      </c>
      <c r="N289" s="47">
        <f>LN(Prices!N290/Prices!N289)</f>
        <v>-3.5875699794197932E-3</v>
      </c>
      <c r="O289" s="47">
        <f>LN(Prices!O290/Prices!O289)</f>
        <v>-1.0184235341535994E-2</v>
      </c>
      <c r="P289" s="47">
        <f>LN(Prices!P290/Prices!P289)</f>
        <v>-5.4104009709688072E-3</v>
      </c>
      <c r="Q289" s="47">
        <f>LN(Prices!Q290/Prices!Q289)</f>
        <v>-0.12785975947779185</v>
      </c>
      <c r="R289" s="47">
        <f>LN(Prices!R290/Prices!R289)</f>
        <v>-0.36387121080932727</v>
      </c>
      <c r="S289" s="47" t="e">
        <f>LN(Prices!S290/Prices!S289)</f>
        <v>#DIV/0!</v>
      </c>
    </row>
    <row r="290" spans="1:19">
      <c r="A290" s="48">
        <f>Prices!A291</f>
        <v>42202</v>
      </c>
      <c r="B290" s="47">
        <f>LN(Prices!B291/Prices!B290)</f>
        <v>1.0128732031552358E-2</v>
      </c>
      <c r="C290" s="47">
        <f>LN(Prices!C291/Prices!C290)</f>
        <v>-1.6415520738084537E-2</v>
      </c>
      <c r="D290" s="47">
        <f>LN(Prices!D291/Prices!D290)</f>
        <v>2.1417665559340247E-2</v>
      </c>
      <c r="E290" s="47">
        <f>LN(Prices!E291/Prices!E290)</f>
        <v>2.1288206562512943E-2</v>
      </c>
      <c r="F290" s="47">
        <f>LN(Prices!F291/Prices!F290)</f>
        <v>2.008963260774806E-2</v>
      </c>
      <c r="G290" s="47">
        <f>LN(Prices!G291/Prices!G290)</f>
        <v>-2.8146552872463461E-2</v>
      </c>
      <c r="H290" s="47">
        <f>LN(Prices!H291/Prices!H290)</f>
        <v>3.8290239519073268E-3</v>
      </c>
      <c r="I290" s="47">
        <f>LN(Prices!I291/Prices!I290)</f>
        <v>1.8139960099023474E-2</v>
      </c>
      <c r="J290" s="47">
        <f>LN(Prices!J291/Prices!J290)</f>
        <v>-1.1955974756479559E-2</v>
      </c>
      <c r="K290" s="47">
        <f>LN(Prices!K291/Prices!K290)</f>
        <v>-5.7409558466958756E-3</v>
      </c>
      <c r="L290" s="47">
        <f>LN(Prices!L291/Prices!L290)</f>
        <v>-4.6249273078133564E-3</v>
      </c>
      <c r="M290" s="47">
        <f>LN(Prices!M291/Prices!M290)</f>
        <v>-4.0975210571252678E-4</v>
      </c>
      <c r="N290" s="47">
        <f>LN(Prices!N291/Prices!N290)</f>
        <v>1.0364194060399437E-2</v>
      </c>
      <c r="O290" s="47">
        <f>LN(Prices!O291/Prices!O290)</f>
        <v>-1.9332394215449326E-3</v>
      </c>
      <c r="P290" s="47">
        <f>LN(Prices!P291/Prices!P290)</f>
        <v>-2.0446276170970265E-2</v>
      </c>
      <c r="Q290" s="47">
        <f>LN(Prices!Q291/Prices!Q290)</f>
        <v>6.5834890007881591E-2</v>
      </c>
      <c r="R290" s="47">
        <f>LN(Prices!R291/Prices!R290)</f>
        <v>0.23857935944404912</v>
      </c>
      <c r="S290" s="47" t="e">
        <f>LN(Prices!S291/Prices!S290)</f>
        <v>#DIV/0!</v>
      </c>
    </row>
    <row r="291" spans="1:19">
      <c r="A291" s="48">
        <f>Prices!A292</f>
        <v>42209</v>
      </c>
      <c r="B291" s="47">
        <f>LN(Prices!B292/Prices!B291)</f>
        <v>-3.2692011732164877E-2</v>
      </c>
      <c r="C291" s="47">
        <f>LN(Prices!C292/Prices!C291)</f>
        <v>-1.4385660150826353E-2</v>
      </c>
      <c r="D291" s="47">
        <f>LN(Prices!D292/Prices!D291)</f>
        <v>-9.4797259935416201E-3</v>
      </c>
      <c r="E291" s="47">
        <f>LN(Prices!E292/Prices!E291)</f>
        <v>-2.0038500195477305E-2</v>
      </c>
      <c r="F291" s="47">
        <f>LN(Prices!F292/Prices!F291)</f>
        <v>-1.9256844504177389E-2</v>
      </c>
      <c r="G291" s="47">
        <f>LN(Prices!G292/Prices!G291)</f>
        <v>-4.4404000616405627E-2</v>
      </c>
      <c r="H291" s="47">
        <f>LN(Prices!H292/Prices!H291)</f>
        <v>4.1278995233239094E-3</v>
      </c>
      <c r="I291" s="47">
        <f>LN(Prices!I292/Prices!I291)</f>
        <v>-4.9385075164119956E-3</v>
      </c>
      <c r="J291" s="47">
        <f>LN(Prices!J292/Prices!J291)</f>
        <v>-3.3566785503853416E-3</v>
      </c>
      <c r="K291" s="47">
        <f>LN(Prices!K292/Prices!K291)</f>
        <v>-8.6737081554888254E-3</v>
      </c>
      <c r="L291" s="47">
        <f>LN(Prices!L292/Prices!L291)</f>
        <v>1.8540836244816E-4</v>
      </c>
      <c r="M291" s="47">
        <f>LN(Prices!M292/Prices!M291)</f>
        <v>1.6744274811714883E-2</v>
      </c>
      <c r="N291" s="47">
        <f>LN(Prices!N292/Prices!N291)</f>
        <v>-2.49830644927908E-2</v>
      </c>
      <c r="O291" s="47">
        <f>LN(Prices!O292/Prices!O291)</f>
        <v>6.6859779761914177E-3</v>
      </c>
      <c r="P291" s="47">
        <f>LN(Prices!P292/Prices!P291)</f>
        <v>-4.9549943066879223E-2</v>
      </c>
      <c r="Q291" s="47">
        <f>LN(Prices!Q292/Prices!Q291)</f>
        <v>-3.6330848105253104E-2</v>
      </c>
      <c r="R291" s="47">
        <f>LN(Prices!R292/Prices!R291)</f>
        <v>-9.8817417068890467E-2</v>
      </c>
      <c r="S291" s="47" t="e">
        <f>LN(Prices!S292/Prices!S291)</f>
        <v>#DIV/0!</v>
      </c>
    </row>
    <row r="292" spans="1:19">
      <c r="A292" s="48">
        <f>Prices!A293</f>
        <v>42216</v>
      </c>
      <c r="B292" s="47">
        <f>LN(Prices!B293/Prices!B292)</f>
        <v>-8.4534066426944932E-3</v>
      </c>
      <c r="C292" s="47">
        <f>LN(Prices!C293/Prices!C292)</f>
        <v>-2.3813361633314256E-3</v>
      </c>
      <c r="D292" s="47">
        <f>LN(Prices!D293/Prices!D292)</f>
        <v>8.4480535611720382E-3</v>
      </c>
      <c r="E292" s="47">
        <f>LN(Prices!E293/Prices!E292)</f>
        <v>1.1449528397435772E-2</v>
      </c>
      <c r="F292" s="47">
        <f>LN(Prices!F293/Prices!F292)</f>
        <v>8.8205396500961753E-3</v>
      </c>
      <c r="G292" s="47">
        <f>LN(Prices!G293/Prices!G292)</f>
        <v>-4.512606862309794E-2</v>
      </c>
      <c r="H292" s="47">
        <f>LN(Prices!H293/Prices!H292)</f>
        <v>2.1246011553414205E-3</v>
      </c>
      <c r="I292" s="47">
        <f>LN(Prices!I293/Prices!I292)</f>
        <v>-2.9272290215561343E-4</v>
      </c>
      <c r="J292" s="47">
        <f>LN(Prices!J293/Prices!J292)</f>
        <v>3.9159451312999741E-4</v>
      </c>
      <c r="K292" s="47">
        <f>LN(Prices!K293/Prices!K292)</f>
        <v>1.2265666040474023E-2</v>
      </c>
      <c r="L292" s="47">
        <f>LN(Prices!L293/Prices!L292)</f>
        <v>3.7009664745713067E-3</v>
      </c>
      <c r="M292" s="47">
        <f>LN(Prices!M293/Prices!M292)</f>
        <v>-2.8252026702312617E-3</v>
      </c>
      <c r="N292" s="47">
        <f>LN(Prices!N293/Prices!N292)</f>
        <v>1.2843034981753805E-2</v>
      </c>
      <c r="O292" s="47">
        <f>LN(Prices!O293/Prices!O292)</f>
        <v>-6.3635117517338259E-3</v>
      </c>
      <c r="P292" s="47">
        <f>LN(Prices!P293/Prices!P292)</f>
        <v>1.1022578358076726E-2</v>
      </c>
      <c r="Q292" s="47">
        <f>LN(Prices!Q293/Prices!Q292)</f>
        <v>-6.4178396178709504E-2</v>
      </c>
      <c r="R292" s="47">
        <f>LN(Prices!R293/Prices!R292)</f>
        <v>-6.7441280795532535E-2</v>
      </c>
      <c r="S292" s="47" t="e">
        <f>LN(Prices!S293/Prices!S292)</f>
        <v>#DIV/0!</v>
      </c>
    </row>
    <row r="293" spans="1:19">
      <c r="A293" s="48">
        <f>Prices!A294</f>
        <v>42223</v>
      </c>
      <c r="B293" s="47">
        <f>LN(Prices!B294/Prices!B293)</f>
        <v>-1.0637752750395994E-2</v>
      </c>
      <c r="C293" s="47">
        <f>LN(Prices!C294/Prices!C293)</f>
        <v>-8.0013976494448993E-3</v>
      </c>
      <c r="D293" s="47">
        <f>LN(Prices!D294/Prices!D293)</f>
        <v>1.9592684792980753E-3</v>
      </c>
      <c r="E293" s="47">
        <f>LN(Prices!E294/Prices!E293)</f>
        <v>-1.0395944396905716E-2</v>
      </c>
      <c r="F293" s="47">
        <f>LN(Prices!F294/Prices!F293)</f>
        <v>-9.5938198837333608E-3</v>
      </c>
      <c r="G293" s="47">
        <f>LN(Prices!G294/Prices!G293)</f>
        <v>-7.1444776365096913E-2</v>
      </c>
      <c r="H293" s="47">
        <f>LN(Prices!H294/Prices!H293)</f>
        <v>-5.1489447430471303E-4</v>
      </c>
      <c r="I293" s="47">
        <f>LN(Prices!I294/Prices!I293)</f>
        <v>3.6320372525663084E-3</v>
      </c>
      <c r="J293" s="47">
        <f>LN(Prices!J294/Prices!J293)</f>
        <v>-7.0346681528266099E-3</v>
      </c>
      <c r="K293" s="47">
        <f>LN(Prices!K294/Prices!K293)</f>
        <v>-1.1177329274241964E-2</v>
      </c>
      <c r="L293" s="47">
        <f>LN(Prices!L294/Prices!L293)</f>
        <v>-1.4324493840301714E-2</v>
      </c>
      <c r="M293" s="47">
        <f>LN(Prices!M294/Prices!M293)</f>
        <v>2.3414487302967722E-3</v>
      </c>
      <c r="N293" s="47">
        <f>LN(Prices!N294/Prices!N293)</f>
        <v>-2.7348557534059847E-4</v>
      </c>
      <c r="O293" s="47">
        <f>LN(Prices!O294/Prices!O293)</f>
        <v>7.3881676210835268E-3</v>
      </c>
      <c r="P293" s="47">
        <f>LN(Prices!P294/Prices!P293)</f>
        <v>-7.3318070687950912E-3</v>
      </c>
      <c r="Q293" s="47">
        <f>LN(Prices!Q294/Prices!Q293)</f>
        <v>-2.5913656131504443E-2</v>
      </c>
      <c r="R293" s="47">
        <f>LN(Prices!R294/Prices!R293)</f>
        <v>2.0461071871340025E-2</v>
      </c>
      <c r="S293" s="47">
        <f>LN(Prices!S294/Prices!S293)</f>
        <v>0.13248918304607907</v>
      </c>
    </row>
    <row r="294" spans="1:19">
      <c r="A294" s="48">
        <f>Prices!A295</f>
        <v>42230</v>
      </c>
      <c r="B294" s="47">
        <f>LN(Prices!B295/Prices!B294)</f>
        <v>-2.7831683639512328E-2</v>
      </c>
      <c r="C294" s="47">
        <f>LN(Prices!C295/Prices!C294)</f>
        <v>-5.6954236488114605E-4</v>
      </c>
      <c r="D294" s="47">
        <f>LN(Prices!D295/Prices!D294)</f>
        <v>5.4963538909222941E-3</v>
      </c>
      <c r="E294" s="47">
        <f>LN(Prices!E295/Prices!E294)</f>
        <v>-1.9763814604014879E-3</v>
      </c>
      <c r="F294" s="47">
        <f>LN(Prices!F295/Prices!F294)</f>
        <v>-3.039425445451379E-3</v>
      </c>
      <c r="G294" s="47">
        <f>LN(Prices!G295/Prices!G294)</f>
        <v>8.603084605777786E-3</v>
      </c>
      <c r="H294" s="47">
        <f>LN(Prices!H295/Prices!H294)</f>
        <v>3.7153277248610101E-4</v>
      </c>
      <c r="I294" s="47">
        <f>LN(Prices!I295/Prices!I294)</f>
        <v>-3.9979185055495367E-3</v>
      </c>
      <c r="J294" s="47">
        <f>LN(Prices!J295/Prices!J294)</f>
        <v>-1.6073068217207082E-2</v>
      </c>
      <c r="K294" s="47">
        <f>LN(Prices!K295/Prices!K294)</f>
        <v>-3.6324050110070464E-3</v>
      </c>
      <c r="L294" s="47">
        <f>LN(Prices!L295/Prices!L294)</f>
        <v>5.2326787308541404E-3</v>
      </c>
      <c r="M294" s="47">
        <f>LN(Prices!M295/Prices!M294)</f>
        <v>1.0478379228195307E-3</v>
      </c>
      <c r="N294" s="47">
        <f>LN(Prices!N295/Prices!N294)</f>
        <v>-1.8236527815650706E-4</v>
      </c>
      <c r="O294" s="47">
        <f>LN(Prices!O295/Prices!O294)</f>
        <v>-8.5495330009888338E-3</v>
      </c>
      <c r="P294" s="47">
        <f>LN(Prices!P295/Prices!P294)</f>
        <v>2.9554342544937533E-2</v>
      </c>
      <c r="Q294" s="47">
        <f>LN(Prices!Q295/Prices!Q294)</f>
        <v>-0.12569479354778332</v>
      </c>
      <c r="R294" s="47">
        <f>LN(Prices!R295/Prices!R294)</f>
        <v>-0.16475523307605547</v>
      </c>
      <c r="S294" s="47">
        <f>LN(Prices!S295/Prices!S294)</f>
        <v>-1.4706147389695449E-2</v>
      </c>
    </row>
    <row r="295" spans="1:19">
      <c r="A295" s="48">
        <f>Prices!A296</f>
        <v>42237</v>
      </c>
      <c r="B295" s="47">
        <f>LN(Prices!B296/Prices!B295)</f>
        <v>-5.6683845645060273E-2</v>
      </c>
      <c r="C295" s="47">
        <f>LN(Prices!C296/Prices!C295)</f>
        <v>-2.192171988809823E-2</v>
      </c>
      <c r="D295" s="47">
        <f>LN(Prices!D296/Prices!D295)</f>
        <v>-3.1165542898704303E-2</v>
      </c>
      <c r="E295" s="47">
        <f>LN(Prices!E296/Prices!E295)</f>
        <v>-5.4761313199350958E-2</v>
      </c>
      <c r="F295" s="47">
        <f>LN(Prices!F296/Prices!F295)</f>
        <v>-5.2884124501118374E-2</v>
      </c>
      <c r="G295" s="47">
        <f>LN(Prices!G296/Prices!G295)</f>
        <v>-7.5599537238744796E-2</v>
      </c>
      <c r="H295" s="47">
        <f>LN(Prices!H296/Prices!H295)</f>
        <v>3.6715806303710078E-3</v>
      </c>
      <c r="I295" s="47">
        <f>LN(Prices!I296/Prices!I295)</f>
        <v>1.5232590679993706E-3</v>
      </c>
      <c r="J295" s="47">
        <f>LN(Prices!J296/Prices!J295)</f>
        <v>-4.7358163353278834E-4</v>
      </c>
      <c r="K295" s="47">
        <f>LN(Prices!K296/Prices!K295)</f>
        <v>-1.3187004281953801E-2</v>
      </c>
      <c r="L295" s="47">
        <f>LN(Prices!L296/Prices!L295)</f>
        <v>1.4248930248852664E-3</v>
      </c>
      <c r="M295" s="47">
        <f>LN(Prices!M296/Prices!M295)</f>
        <v>2.0923876940169318E-3</v>
      </c>
      <c r="N295" s="47">
        <f>LN(Prices!N296/Prices!N295)</f>
        <v>1.2595880364534129E-2</v>
      </c>
      <c r="O295" s="47">
        <f>LN(Prices!O296/Prices!O295)</f>
        <v>9.6370806883878928E-3</v>
      </c>
      <c r="P295" s="47">
        <f>LN(Prices!P296/Prices!P295)</f>
        <v>3.5288450165969563E-2</v>
      </c>
      <c r="Q295" s="47">
        <f>LN(Prices!Q296/Prices!Q295)</f>
        <v>7.250362516906422E-3</v>
      </c>
      <c r="R295" s="47">
        <f>LN(Prices!R296/Prices!R295)</f>
        <v>-0.18291875000370089</v>
      </c>
      <c r="S295" s="47">
        <f>LN(Prices!S296/Prices!S295)</f>
        <v>-2.2472855852058628E-2</v>
      </c>
    </row>
    <row r="296" spans="1:19">
      <c r="A296" s="48">
        <f>Prices!A297</f>
        <v>42244</v>
      </c>
      <c r="B296" s="47">
        <f>LN(Prices!B297/Prices!B296)</f>
        <v>-1.1954574047737456E-3</v>
      </c>
      <c r="C296" s="47">
        <f>LN(Prices!C297/Prices!C296)</f>
        <v>2.2777257006356653E-4</v>
      </c>
      <c r="D296" s="47">
        <f>LN(Prices!D297/Prices!D296)</f>
        <v>-2.715971638522378E-2</v>
      </c>
      <c r="E296" s="47">
        <f>LN(Prices!E297/Prices!E296)</f>
        <v>4.2973384597683939E-3</v>
      </c>
      <c r="F296" s="47">
        <f>LN(Prices!F297/Prices!F296)</f>
        <v>3.0787621315696112E-3</v>
      </c>
      <c r="G296" s="47">
        <f>LN(Prices!G297/Prices!G296)</f>
        <v>9.6189687336832336E-2</v>
      </c>
      <c r="H296" s="47">
        <f>LN(Prices!H297/Prices!H296)</f>
        <v>-6.3134841873011341E-3</v>
      </c>
      <c r="I296" s="47">
        <f>LN(Prices!I297/Prices!I296)</f>
        <v>-5.831612725956091E-2</v>
      </c>
      <c r="J296" s="47">
        <f>LN(Prices!J297/Prices!J296)</f>
        <v>-5.5520649020086308E-3</v>
      </c>
      <c r="K296" s="47">
        <f>LN(Prices!K297/Prices!K296)</f>
        <v>1.8630675863130185E-2</v>
      </c>
      <c r="L296" s="47">
        <f>LN(Prices!L297/Prices!L296)</f>
        <v>-1.8342589745416749E-2</v>
      </c>
      <c r="M296" s="47">
        <f>LN(Prices!M297/Prices!M296)</f>
        <v>-2.2027143270835749E-2</v>
      </c>
      <c r="N296" s="47">
        <f>LN(Prices!N297/Prices!N296)</f>
        <v>2.2790980241376855E-2</v>
      </c>
      <c r="O296" s="47">
        <f>LN(Prices!O297/Prices!O296)</f>
        <v>3.7652809410155435E-3</v>
      </c>
      <c r="P296" s="47">
        <f>LN(Prices!P297/Prices!P296)</f>
        <v>-2.6037345444200298E-2</v>
      </c>
      <c r="Q296" s="47">
        <f>LN(Prices!Q297/Prices!Q296)</f>
        <v>4.8956972460521275E-2</v>
      </c>
      <c r="R296" s="47">
        <f>LN(Prices!R297/Prices!R296)</f>
        <v>8.909999478604598E-2</v>
      </c>
      <c r="S296" s="47">
        <f>LN(Prices!S297/Prices!S296)</f>
        <v>1.5037877364540502E-2</v>
      </c>
    </row>
    <row r="297" spans="1:19">
      <c r="A297" s="48">
        <f>Prices!A298</f>
        <v>42251</v>
      </c>
      <c r="B297" s="47">
        <f>LN(Prices!B298/Prices!B297)</f>
        <v>-3.760231763185172E-2</v>
      </c>
      <c r="C297" s="47">
        <f>LN(Prices!C298/Prices!C297)</f>
        <v>-1.1002607960927731E-2</v>
      </c>
      <c r="D297" s="47">
        <f>LN(Prices!D298/Prices!D297)</f>
        <v>-4.5209831285196123E-2</v>
      </c>
      <c r="E297" s="47">
        <f>LN(Prices!E298/Prices!E297)</f>
        <v>-3.833549710675363E-2</v>
      </c>
      <c r="F297" s="47">
        <f>LN(Prices!F298/Prices!F297)</f>
        <v>-3.6218949431606737E-2</v>
      </c>
      <c r="G297" s="47">
        <f>LN(Prices!G298/Prices!G297)</f>
        <v>-8.8300794482720369E-3</v>
      </c>
      <c r="H297" s="47">
        <f>LN(Prices!H298/Prices!H297)</f>
        <v>2.5758013041692106E-3</v>
      </c>
      <c r="I297" s="47">
        <f>LN(Prices!I298/Prices!I297)</f>
        <v>-2.4458864124426497E-2</v>
      </c>
      <c r="J297" s="47">
        <f>LN(Prices!J298/Prices!J297)</f>
        <v>-1.3675703821286658E-2</v>
      </c>
      <c r="K297" s="47">
        <f>LN(Prices!K298/Prices!K297)</f>
        <v>2.1691982475453135E-3</v>
      </c>
      <c r="L297" s="47">
        <f>LN(Prices!L298/Prices!L297)</f>
        <v>-9.7152873880001992E-3</v>
      </c>
      <c r="M297" s="47">
        <f>LN(Prices!M298/Prices!M297)</f>
        <v>-2.4657872150576947E-4</v>
      </c>
      <c r="N297" s="47">
        <f>LN(Prices!N298/Prices!N297)</f>
        <v>-1.6686284022566677E-2</v>
      </c>
      <c r="O297" s="47">
        <f>LN(Prices!O298/Prices!O297)</f>
        <v>-1.9684155430243093E-2</v>
      </c>
      <c r="P297" s="47">
        <f>LN(Prices!P298/Prices!P297)</f>
        <v>-8.0031658870848097E-3</v>
      </c>
      <c r="Q297" s="47">
        <f>LN(Prices!Q298/Prices!Q297)</f>
        <v>-4.1150360426515487E-2</v>
      </c>
      <c r="R297" s="47">
        <f>LN(Prices!R298/Prices!R297)</f>
        <v>-8.5522173438162E-2</v>
      </c>
      <c r="S297" s="47">
        <f>LN(Prices!S298/Prices!S297)</f>
        <v>-0.41415951155052994</v>
      </c>
    </row>
    <row r="298" spans="1:19">
      <c r="A298" s="48">
        <f>Prices!A299</f>
        <v>42258</v>
      </c>
      <c r="B298" s="47">
        <f>LN(Prices!B299/Prices!B298)</f>
        <v>1.9902740532450721E-2</v>
      </c>
      <c r="C298" s="47">
        <f>LN(Prices!C299/Prices!C298)</f>
        <v>2.5298036607414951E-3</v>
      </c>
      <c r="D298" s="47">
        <f>LN(Prices!D299/Prices!D298)</f>
        <v>2.2027074758549252E-2</v>
      </c>
      <c r="E298" s="47">
        <f>LN(Prices!E299/Prices!E298)</f>
        <v>1.9412903679766398E-2</v>
      </c>
      <c r="F298" s="47">
        <f>LN(Prices!F299/Prices!F298)</f>
        <v>1.983706446843209E-2</v>
      </c>
      <c r="G298" s="47">
        <f>LN(Prices!G299/Prices!G298)</f>
        <v>-3.0078993958031632E-2</v>
      </c>
      <c r="H298" s="47">
        <f>LN(Prices!H299/Prices!H298)</f>
        <v>-6.8082810323861825E-4</v>
      </c>
      <c r="I298" s="47">
        <f>LN(Prices!I299/Prices!I298)</f>
        <v>5.9299554489035339E-3</v>
      </c>
      <c r="J298" s="47">
        <f>LN(Prices!J299/Prices!J298)</f>
        <v>7.3997872558839266E-3</v>
      </c>
      <c r="K298" s="47">
        <f>LN(Prices!K299/Prices!K298)</f>
        <v>9.0244568889751551E-4</v>
      </c>
      <c r="L298" s="47">
        <f>LN(Prices!L299/Prices!L298)</f>
        <v>8.9567058989399508E-3</v>
      </c>
      <c r="M298" s="47">
        <f>LN(Prices!M299/Prices!M298)</f>
        <v>-2.4970086347759043E-2</v>
      </c>
      <c r="N298" s="47">
        <f>LN(Prices!N299/Prices!N298)</f>
        <v>-1.4330499541582167E-3</v>
      </c>
      <c r="O298" s="47">
        <f>LN(Prices!O299/Prices!O298)</f>
        <v>-1.4065849646216252E-2</v>
      </c>
      <c r="P298" s="47">
        <f>LN(Prices!P299/Prices!P298)</f>
        <v>-1.3470572465690448E-2</v>
      </c>
      <c r="Q298" s="47">
        <f>LN(Prices!Q299/Prices!Q298)</f>
        <v>3.9021641775523852E-3</v>
      </c>
      <c r="R298" s="47">
        <f>LN(Prices!R299/Prices!R298)</f>
        <v>1.4184634991956381E-2</v>
      </c>
      <c r="S298" s="47">
        <f>LN(Prices!S299/Prices!S298)</f>
        <v>1.6923341321140423E-3</v>
      </c>
    </row>
    <row r="299" spans="1:19">
      <c r="A299" s="48">
        <f>Prices!A300</f>
        <v>42265</v>
      </c>
      <c r="B299" s="47">
        <f>LN(Prices!B300/Prices!B299)</f>
        <v>2.061928720273561E-2</v>
      </c>
      <c r="C299" s="47">
        <f>LN(Prices!C300/Prices!C299)</f>
        <v>1.6556522921353769E-3</v>
      </c>
      <c r="D299" s="47">
        <f>LN(Prices!D300/Prices!D299)</f>
        <v>2.0246056569668405E-2</v>
      </c>
      <c r="E299" s="47">
        <f>LN(Prices!E300/Prices!E299)</f>
        <v>2.2715561939723062E-3</v>
      </c>
      <c r="F299" s="47">
        <f>LN(Prices!F300/Prices!F299)</f>
        <v>3.1880639158034197E-4</v>
      </c>
      <c r="G299" s="47">
        <f>LN(Prices!G300/Prices!G299)</f>
        <v>-1.4015499791699273E-2</v>
      </c>
      <c r="H299" s="47">
        <f>LN(Prices!H300/Prices!H299)</f>
        <v>1.5658633879230162E-3</v>
      </c>
      <c r="I299" s="47">
        <f>LN(Prices!I300/Prices!I299)</f>
        <v>1.5271644026691475E-2</v>
      </c>
      <c r="J299" s="47">
        <f>LN(Prices!J300/Prices!J299)</f>
        <v>9.1755386527045506E-3</v>
      </c>
      <c r="K299" s="47">
        <f>LN(Prices!K300/Prices!K299)</f>
        <v>1.1658279294621406E-2</v>
      </c>
      <c r="L299" s="47">
        <f>LN(Prices!L300/Prices!L299)</f>
        <v>2.2740203091089145E-3</v>
      </c>
      <c r="M299" s="47">
        <f>LN(Prices!M300/Prices!M299)</f>
        <v>1.6135450179486872E-2</v>
      </c>
      <c r="N299" s="47">
        <f>LN(Prices!N300/Prices!N299)</f>
        <v>1.5828180348449582E-2</v>
      </c>
      <c r="O299" s="47">
        <f>LN(Prices!O300/Prices!O299)</f>
        <v>1.581835715346246E-2</v>
      </c>
      <c r="P299" s="47">
        <f>LN(Prices!P300/Prices!P299)</f>
        <v>3.0289716900127751E-2</v>
      </c>
      <c r="Q299" s="47">
        <f>LN(Prices!Q300/Prices!Q299)</f>
        <v>6.082997303700417E-3</v>
      </c>
      <c r="R299" s="47">
        <f>LN(Prices!R300/Prices!R299)</f>
        <v>7.0175726586465398E-3</v>
      </c>
      <c r="S299" s="47">
        <f>LN(Prices!S300/Prices!S299)</f>
        <v>-0.23573517590435958</v>
      </c>
    </row>
    <row r="300" spans="1:19">
      <c r="A300" s="48">
        <f>Prices!A301</f>
        <v>42272</v>
      </c>
      <c r="B300" s="47">
        <f>LN(Prices!B301/Prices!B300)</f>
        <v>-3.9372681586549489E-2</v>
      </c>
      <c r="C300" s="47">
        <f>LN(Prices!C301/Prices!C300)</f>
        <v>-1.7699199907376433E-2</v>
      </c>
      <c r="D300" s="47">
        <f>LN(Prices!D301/Prices!D300)</f>
        <v>-4.4212839140460062E-3</v>
      </c>
      <c r="E300" s="47">
        <f>LN(Prices!E301/Prices!E300)</f>
        <v>-2.2317607358695434E-2</v>
      </c>
      <c r="F300" s="47">
        <f>LN(Prices!F301/Prices!F300)</f>
        <v>-2.0936765023466249E-2</v>
      </c>
      <c r="G300" s="47">
        <f>LN(Prices!G301/Prices!G300)</f>
        <v>2.3525598343221387E-2</v>
      </c>
      <c r="H300" s="47">
        <f>LN(Prices!H301/Prices!H300)</f>
        <v>-4.2427248606024729E-4</v>
      </c>
      <c r="I300" s="47">
        <f>LN(Prices!I301/Prices!I300)</f>
        <v>3.8847581504467062E-3</v>
      </c>
      <c r="J300" s="47">
        <f>LN(Prices!J301/Prices!J300)</f>
        <v>-1.6884235073046625E-2</v>
      </c>
      <c r="K300" s="47">
        <f>LN(Prices!K301/Prices!K300)</f>
        <v>-2.2359388032220952E-2</v>
      </c>
      <c r="L300" s="47">
        <f>LN(Prices!L301/Prices!L300)</f>
        <v>-1.7760421004381521E-2</v>
      </c>
      <c r="M300" s="47">
        <f>LN(Prices!M301/Prices!M300)</f>
        <v>-6.5732233180198192E-3</v>
      </c>
      <c r="N300" s="47">
        <f>LN(Prices!N301/Prices!N300)</f>
        <v>-4.7753893367089243E-3</v>
      </c>
      <c r="O300" s="47">
        <f>LN(Prices!O301/Prices!O300)</f>
        <v>7.3014248705867155E-3</v>
      </c>
      <c r="P300" s="47">
        <f>LN(Prices!P301/Prices!P300)</f>
        <v>6.1217819415344005E-3</v>
      </c>
      <c r="Q300" s="47">
        <f>LN(Prices!Q301/Prices!Q300)</f>
        <v>2.4766051278421408E-2</v>
      </c>
      <c r="R300" s="47">
        <f>LN(Prices!R301/Prices!R300)</f>
        <v>4.1101675685551987E-2</v>
      </c>
      <c r="S300" s="47">
        <f>LN(Prices!S301/Prices!S300)</f>
        <v>-0.13958359070085533</v>
      </c>
    </row>
    <row r="301" spans="1:19">
      <c r="A301" s="48">
        <f>Prices!A302</f>
        <v>42279</v>
      </c>
      <c r="B301" s="47">
        <f>LN(Prices!B302/Prices!B301)</f>
        <v>1.654135366511509E-2</v>
      </c>
      <c r="C301" s="47">
        <f>LN(Prices!C302/Prices!C301)</f>
        <v>1.7076354039029739E-3</v>
      </c>
      <c r="D301" s="47">
        <f>LN(Prices!D302/Prices!D301)</f>
        <v>1.0610900808261471E-2</v>
      </c>
      <c r="E301" s="47">
        <f>LN(Prices!E302/Prices!E301)</f>
        <v>7.7643487913262215E-3</v>
      </c>
      <c r="F301" s="47">
        <f>LN(Prices!F302/Prices!F301)</f>
        <v>5.2592401196153663E-3</v>
      </c>
      <c r="G301" s="47">
        <f>LN(Prices!G302/Prices!G301)</f>
        <v>-9.7178475914300438E-3</v>
      </c>
      <c r="H301" s="47">
        <f>LN(Prices!H302/Prices!H301)</f>
        <v>5.6570254268277966E-3</v>
      </c>
      <c r="I301" s="47">
        <f>LN(Prices!I302/Prices!I301)</f>
        <v>8.2137932210784581E-3</v>
      </c>
      <c r="J301" s="47">
        <f>LN(Prices!J302/Prices!J301)</f>
        <v>-3.2581326437824791E-4</v>
      </c>
      <c r="K301" s="47">
        <f>LN(Prices!K302/Prices!K301)</f>
        <v>1.1242185493518315E-2</v>
      </c>
      <c r="L301" s="47">
        <f>LN(Prices!L302/Prices!L301)</f>
        <v>1.2446307151117181E-2</v>
      </c>
      <c r="M301" s="47">
        <f>LN(Prices!M302/Prices!M301)</f>
        <v>5.9925272960608148E-3</v>
      </c>
      <c r="N301" s="47">
        <f>LN(Prices!N302/Prices!N301)</f>
        <v>-7.8313117156529038E-3</v>
      </c>
      <c r="O301" s="47">
        <f>LN(Prices!O302/Prices!O301)</f>
        <v>-2.2922147055192056E-2</v>
      </c>
      <c r="P301" s="47">
        <f>LN(Prices!P302/Prices!P301)</f>
        <v>-9.6406104077762442E-3</v>
      </c>
      <c r="Q301" s="47">
        <f>LN(Prices!Q302/Prices!Q301)</f>
        <v>3.8360158500673112E-2</v>
      </c>
      <c r="R301" s="47">
        <f>LN(Prices!R302/Prices!R301)</f>
        <v>4.9109704034748645E-2</v>
      </c>
      <c r="S301" s="47">
        <f>LN(Prices!S302/Prices!S301)</f>
        <v>-1.6876641457186588E-2</v>
      </c>
    </row>
    <row r="302" spans="1:19">
      <c r="A302" s="48">
        <f>Prices!A303</f>
        <v>42286</v>
      </c>
      <c r="B302" s="47">
        <f>LN(Prices!B303/Prices!B302)</f>
        <v>5.8583508794734659E-2</v>
      </c>
      <c r="C302" s="47">
        <f>LN(Prices!C303/Prices!C302)</f>
        <v>2.972651699669231E-2</v>
      </c>
      <c r="D302" s="47">
        <f>LN(Prices!D303/Prices!D302)</f>
        <v>3.0176082158177225E-2</v>
      </c>
      <c r="E302" s="47">
        <f>LN(Prices!E303/Prices!E302)</f>
        <v>4.062858760457079E-2</v>
      </c>
      <c r="F302" s="47">
        <f>LN(Prices!F303/Prices!F302)</f>
        <v>4.2783545653957096E-2</v>
      </c>
      <c r="G302" s="47">
        <f>LN(Prices!G303/Prices!G302)</f>
        <v>8.9760555264966499E-2</v>
      </c>
      <c r="H302" s="47">
        <f>LN(Prices!H303/Prices!H302)</f>
        <v>-4.3568649091690675E-3</v>
      </c>
      <c r="I302" s="47">
        <f>LN(Prices!I303/Prices!I302)</f>
        <v>3.9163625662477546E-2</v>
      </c>
      <c r="J302" s="47">
        <f>LN(Prices!J303/Prices!J302)</f>
        <v>3.1877669421701359E-2</v>
      </c>
      <c r="K302" s="47">
        <f>LN(Prices!K303/Prices!K302)</f>
        <v>1.5032494958012708E-2</v>
      </c>
      <c r="L302" s="47">
        <f>LN(Prices!L303/Prices!L302)</f>
        <v>1.7542654910782246E-2</v>
      </c>
      <c r="M302" s="47">
        <f>LN(Prices!M303/Prices!M302)</f>
        <v>-4.4910255124639385E-3</v>
      </c>
      <c r="N302" s="47">
        <f>LN(Prices!N303/Prices!N302)</f>
        <v>2.3201866556971261E-3</v>
      </c>
      <c r="O302" s="47">
        <f>LN(Prices!O303/Prices!O302)</f>
        <v>-2.6352197266934038E-4</v>
      </c>
      <c r="P302" s="47">
        <f>LN(Prices!P303/Prices!P302)</f>
        <v>1.659011369579284E-2</v>
      </c>
      <c r="Q302" s="47">
        <f>LN(Prices!Q303/Prices!Q302)</f>
        <v>5.5067782761052182E-2</v>
      </c>
      <c r="R302" s="47">
        <f>LN(Prices!R303/Prices!R302)</f>
        <v>-4.2420715883952138E-2</v>
      </c>
      <c r="S302" s="47">
        <f>LN(Prices!S303/Prices!S302)</f>
        <v>-0.17120387818877988</v>
      </c>
    </row>
    <row r="303" spans="1:19">
      <c r="A303" s="48">
        <f>Prices!A304</f>
        <v>42293</v>
      </c>
      <c r="B303" s="47">
        <f>LN(Prices!B304/Prices!B303)</f>
        <v>3.7861913223877128E-3</v>
      </c>
      <c r="C303" s="47">
        <f>LN(Prices!C304/Prices!C303)</f>
        <v>2.3018356488230017E-3</v>
      </c>
      <c r="D303" s="47">
        <f>LN(Prices!D304/Prices!D303)</f>
        <v>1.2681187550933053E-2</v>
      </c>
      <c r="E303" s="47">
        <f>LN(Prices!E304/Prices!E303)</f>
        <v>5.8260920399683305E-3</v>
      </c>
      <c r="F303" s="47">
        <f>LN(Prices!F304/Prices!F303)</f>
        <v>4.4573837187877408E-3</v>
      </c>
      <c r="G303" s="47">
        <f>LN(Prices!G304/Prices!G303)</f>
        <v>-4.2485295367072823E-2</v>
      </c>
      <c r="H303" s="47">
        <f>LN(Prices!H304/Prices!H303)</f>
        <v>2.2596299144165351E-3</v>
      </c>
      <c r="I303" s="47">
        <f>LN(Prices!I304/Prices!I303)</f>
        <v>2.2880943240137573E-3</v>
      </c>
      <c r="J303" s="47">
        <f>LN(Prices!J304/Prices!J303)</f>
        <v>1.5111511998059926E-2</v>
      </c>
      <c r="K303" s="47">
        <f>LN(Prices!K304/Prices!K303)</f>
        <v>3.900022670682048E-3</v>
      </c>
      <c r="L303" s="47">
        <f>LN(Prices!L304/Prices!L303)</f>
        <v>3.7390166821847914E-4</v>
      </c>
      <c r="M303" s="47">
        <f>LN(Prices!M304/Prices!M303)</f>
        <v>2.2480339178823487E-3</v>
      </c>
      <c r="N303" s="47">
        <f>LN(Prices!N304/Prices!N303)</f>
        <v>1.1961335185706877E-2</v>
      </c>
      <c r="O303" s="47">
        <f>LN(Prices!O304/Prices!O303)</f>
        <v>9.2148416397637798E-3</v>
      </c>
      <c r="P303" s="47">
        <f>LN(Prices!P304/Prices!P303)</f>
        <v>2.4806268830553702E-2</v>
      </c>
      <c r="Q303" s="47">
        <f>LN(Prices!Q304/Prices!Q303)</f>
        <v>9.5389981158301496E-2</v>
      </c>
      <c r="R303" s="47">
        <f>LN(Prices!R304/Prices!R303)</f>
        <v>2.3065272930995969E-2</v>
      </c>
      <c r="S303" s="47">
        <f>LN(Prices!S304/Prices!S303)</f>
        <v>0.20516104876377739</v>
      </c>
    </row>
    <row r="304" spans="1:19">
      <c r="A304" s="48">
        <f>Prices!A305</f>
        <v>42300</v>
      </c>
      <c r="B304" s="47">
        <f>LN(Prices!B305/Prices!B304)</f>
        <v>-9.3457950727721497E-4</v>
      </c>
      <c r="C304" s="47">
        <f>LN(Prices!C305/Prices!C304)</f>
        <v>-1.7886095075726596E-2</v>
      </c>
      <c r="D304" s="47">
        <f>LN(Prices!D305/Prices!D304)</f>
        <v>1.0420522459773667E-2</v>
      </c>
      <c r="E304" s="47">
        <f>LN(Prices!E305/Prices!E304)</f>
        <v>1.3604287499415672E-2</v>
      </c>
      <c r="F304" s="47">
        <f>LN(Prices!F305/Prices!F304)</f>
        <v>1.0935113264378059E-2</v>
      </c>
      <c r="G304" s="47">
        <f>LN(Prices!G305/Prices!G304)</f>
        <v>-5.0188287342757466E-2</v>
      </c>
      <c r="H304" s="47">
        <f>LN(Prices!H305/Prices!H304)</f>
        <v>1.8080961029156781E-4</v>
      </c>
      <c r="I304" s="47">
        <f>LN(Prices!I305/Prices!I304)</f>
        <v>9.0224559009272447E-3</v>
      </c>
      <c r="J304" s="47">
        <f>LN(Prices!J305/Prices!J304)</f>
        <v>-1.2841097644580138E-2</v>
      </c>
      <c r="K304" s="47">
        <f>LN(Prices!K305/Prices!K304)</f>
        <v>-1.7708522424765363E-3</v>
      </c>
      <c r="L304" s="47">
        <f>LN(Prices!L305/Prices!L304)</f>
        <v>-1.58254998337976E-2</v>
      </c>
      <c r="M304" s="47">
        <f>LN(Prices!M305/Prices!M304)</f>
        <v>-6.4244516155865516E-3</v>
      </c>
      <c r="N304" s="47">
        <f>LN(Prices!N305/Prices!N304)</f>
        <v>-4.4047042953254114E-4</v>
      </c>
      <c r="O304" s="47">
        <f>LN(Prices!O305/Prices!O304)</f>
        <v>7.3825074713951304E-3</v>
      </c>
      <c r="P304" s="47">
        <f>LN(Prices!P305/Prices!P304)</f>
        <v>-8.4869014042150727E-3</v>
      </c>
      <c r="Q304" s="47">
        <f>LN(Prices!Q305/Prices!Q304)</f>
        <v>0.11502335091007636</v>
      </c>
      <c r="R304" s="47">
        <f>LN(Prices!R305/Prices!R304)</f>
        <v>0.17851410046737318</v>
      </c>
      <c r="S304" s="47">
        <f>LN(Prices!S305/Prices!S304)</f>
        <v>0.46798546508949834</v>
      </c>
    </row>
    <row r="305" spans="1:19">
      <c r="A305" s="48">
        <f>Prices!A306</f>
        <v>42307</v>
      </c>
      <c r="B305" s="47">
        <f>LN(Prices!B306/Prices!B305)</f>
        <v>-2.2956901906751974E-2</v>
      </c>
      <c r="C305" s="47">
        <f>LN(Prices!C306/Prices!C305)</f>
        <v>1.0997493146040128E-2</v>
      </c>
      <c r="D305" s="47">
        <f>LN(Prices!D306/Prices!D305)</f>
        <v>-6.2289460364340276E-3</v>
      </c>
      <c r="E305" s="47">
        <f>LN(Prices!E306/Prices!E305)</f>
        <v>-4.7473780419868803E-4</v>
      </c>
      <c r="F305" s="47">
        <f>LN(Prices!F306/Prices!F305)</f>
        <v>-4.2778134914581617E-4</v>
      </c>
      <c r="G305" s="47">
        <f>LN(Prices!G306/Prices!G305)</f>
        <v>3.219140089078764E-2</v>
      </c>
      <c r="H305" s="47">
        <f>LN(Prices!H306/Prices!H305)</f>
        <v>-1.0890609828037639E-3</v>
      </c>
      <c r="I305" s="47">
        <f>LN(Prices!I306/Prices!I305)</f>
        <v>1.2940669616017976E-4</v>
      </c>
      <c r="J305" s="47">
        <f>LN(Prices!J306/Prices!J305)</f>
        <v>-1.2440183348036828E-3</v>
      </c>
      <c r="K305" s="47">
        <f>LN(Prices!K306/Prices!K305)</f>
        <v>-6.4011598372079887E-3</v>
      </c>
      <c r="L305" s="47">
        <f>LN(Prices!L306/Prices!L305)</f>
        <v>-5.6985470247560086E-4</v>
      </c>
      <c r="M305" s="47">
        <f>LN(Prices!M306/Prices!M305)</f>
        <v>1.610795372675148E-2</v>
      </c>
      <c r="N305" s="47">
        <f>LN(Prices!N306/Prices!N305)</f>
        <v>-3.0598200277747206E-2</v>
      </c>
      <c r="O305" s="47">
        <f>LN(Prices!O306/Prices!O305)</f>
        <v>-8.0682329794975628E-3</v>
      </c>
      <c r="P305" s="47">
        <f>LN(Prices!P306/Prices!P305)</f>
        <v>-2.5020360145593841E-2</v>
      </c>
      <c r="Q305" s="47">
        <f>LN(Prices!Q306/Prices!Q305)</f>
        <v>0.14021280350067353</v>
      </c>
      <c r="R305" s="47">
        <f>LN(Prices!R306/Prices!R305)</f>
        <v>-9.4220855077869856E-2</v>
      </c>
      <c r="S305" s="47">
        <f>LN(Prices!S306/Prices!S305)</f>
        <v>1.0050335853501506E-2</v>
      </c>
    </row>
    <row r="306" spans="1:19">
      <c r="A306" s="48">
        <f>Prices!A307</f>
        <v>42314</v>
      </c>
      <c r="B306" s="47">
        <f>LN(Prices!B307/Prices!B306)</f>
        <v>1.7814086525388345E-3</v>
      </c>
      <c r="C306" s="47">
        <f>LN(Prices!C307/Prices!C306)</f>
        <v>-1.7494898754529507E-2</v>
      </c>
      <c r="D306" s="47">
        <f>LN(Prices!D307/Prices!D306)</f>
        <v>-2.8281539280758213E-2</v>
      </c>
      <c r="E306" s="47">
        <f>LN(Prices!E307/Prices!E306)</f>
        <v>-8.2693344379550465E-4</v>
      </c>
      <c r="F306" s="47">
        <f>LN(Prices!F307/Prices!F306)</f>
        <v>0</v>
      </c>
      <c r="G306" s="47">
        <f>LN(Prices!G307/Prices!G306)</f>
        <v>-4.4139976123682284E-2</v>
      </c>
      <c r="H306" s="47">
        <f>LN(Prices!H307/Prices!H306)</f>
        <v>-7.5848036599573971E-3</v>
      </c>
      <c r="I306" s="47">
        <f>LN(Prices!I307/Prices!I306)</f>
        <v>-1.9519362812036131E-2</v>
      </c>
      <c r="J306" s="47">
        <f>LN(Prices!J307/Prices!J306)</f>
        <v>-1.7337762453479108E-2</v>
      </c>
      <c r="K306" s="47">
        <f>LN(Prices!K307/Prices!K306)</f>
        <v>-3.2160113478811245E-3</v>
      </c>
      <c r="L306" s="47">
        <f>LN(Prices!L307/Prices!L306)</f>
        <v>-2.501092279347587E-2</v>
      </c>
      <c r="M306" s="47">
        <f>LN(Prices!M307/Prices!M306)</f>
        <v>-6.445237978591545E-3</v>
      </c>
      <c r="N306" s="47">
        <f>LN(Prices!N307/Prices!N306)</f>
        <v>5.4495914155222992E-4</v>
      </c>
      <c r="O306" s="47">
        <f>LN(Prices!O307/Prices!O306)</f>
        <v>9.2016711422591001E-3</v>
      </c>
      <c r="P306" s="47">
        <f>LN(Prices!P307/Prices!P306)</f>
        <v>-5.292003148069515E-2</v>
      </c>
      <c r="Q306" s="47">
        <f>LN(Prices!Q307/Prices!Q306)</f>
        <v>-0.15738998971892254</v>
      </c>
      <c r="R306" s="47">
        <f>LN(Prices!R307/Prices!R306)</f>
        <v>-9.4113291570478638E-2</v>
      </c>
      <c r="S306" s="47">
        <f>LN(Prices!S307/Prices!S306)</f>
        <v>-8.4142768112428087E-2</v>
      </c>
    </row>
    <row r="307" spans="1:19">
      <c r="A307" s="48">
        <f>Prices!A308</f>
        <v>42321</v>
      </c>
      <c r="B307" s="47">
        <f>LN(Prices!B308/Prices!B307)</f>
        <v>-2.8711791721300596E-2</v>
      </c>
      <c r="C307" s="47">
        <f>LN(Prices!C308/Prices!C307)</f>
        <v>-1.198758930978586E-2</v>
      </c>
      <c r="D307" s="47">
        <f>LN(Prices!D308/Prices!D307)</f>
        <v>-1.9579544611251182E-2</v>
      </c>
      <c r="E307" s="47">
        <f>LN(Prices!E308/Prices!E307)</f>
        <v>-2.9829316828243191E-2</v>
      </c>
      <c r="F307" s="47">
        <f>LN(Prices!F308/Prices!F307)</f>
        <v>-2.8268681260382782E-2</v>
      </c>
      <c r="G307" s="47">
        <f>LN(Prices!G308/Prices!G307)</f>
        <v>-8.3757598782584416E-2</v>
      </c>
      <c r="H307" s="47">
        <f>LN(Prices!H308/Prices!H307)</f>
        <v>2.7840173834416822E-3</v>
      </c>
      <c r="I307" s="47">
        <f>LN(Prices!I308/Prices!I307)</f>
        <v>-2.2831615675883429E-2</v>
      </c>
      <c r="J307" s="47">
        <f>LN(Prices!J308/Prices!J307)</f>
        <v>-4.6668139209946483E-3</v>
      </c>
      <c r="K307" s="47">
        <f>LN(Prices!K308/Prices!K307)</f>
        <v>-6.1030525101076084E-3</v>
      </c>
      <c r="L307" s="47">
        <f>LN(Prices!L308/Prices!L307)</f>
        <v>9.2614800778890467E-3</v>
      </c>
      <c r="M307" s="47">
        <f>LN(Prices!M308/Prices!M307)</f>
        <v>2.0593909905771743E-2</v>
      </c>
      <c r="N307" s="47">
        <f>LN(Prices!N308/Prices!N307)</f>
        <v>-2.5566961852062649E-2</v>
      </c>
      <c r="O307" s="47">
        <f>LN(Prices!O308/Prices!O307)</f>
        <v>-2.6333275475088191E-2</v>
      </c>
      <c r="P307" s="47">
        <f>LN(Prices!P308/Prices!P307)</f>
        <v>-3.6849759337701372E-3</v>
      </c>
      <c r="Q307" s="47">
        <f>LN(Prices!Q308/Prices!Q307)</f>
        <v>1.6650610091904185E-2</v>
      </c>
      <c r="R307" s="47">
        <f>LN(Prices!R308/Prices!R307)</f>
        <v>2.2765210773012426E-2</v>
      </c>
      <c r="S307" s="47">
        <f>LN(Prices!S308/Prices!S307)</f>
        <v>5.3683560627719451E-2</v>
      </c>
    </row>
    <row r="308" spans="1:19">
      <c r="A308" s="48">
        <f>Prices!A309</f>
        <v>42328</v>
      </c>
      <c r="B308" s="47">
        <f>LN(Prices!B309/Prices!B308)</f>
        <v>2.6756417078673874E-2</v>
      </c>
      <c r="C308" s="47">
        <f>LN(Prices!C309/Prices!C308)</f>
        <v>2.3195368826298009E-3</v>
      </c>
      <c r="D308" s="47">
        <f>LN(Prices!D309/Prices!D308)</f>
        <v>3.5547001081317545E-2</v>
      </c>
      <c r="E308" s="47">
        <f>LN(Prices!E309/Prices!E308)</f>
        <v>2.8913614226704909E-2</v>
      </c>
      <c r="F308" s="47">
        <f>LN(Prices!F309/Prices!F308)</f>
        <v>2.5575571541093786E-2</v>
      </c>
      <c r="G308" s="47">
        <f>LN(Prices!G309/Prices!G308)</f>
        <v>2.379176455733667E-2</v>
      </c>
      <c r="H308" s="47">
        <f>LN(Prices!H309/Prices!H308)</f>
        <v>2.2218329053201066E-3</v>
      </c>
      <c r="I308" s="47">
        <f>LN(Prices!I309/Prices!I308)</f>
        <v>1.3698152542975895E-2</v>
      </c>
      <c r="J308" s="47">
        <f>LN(Prices!J309/Prices!J308)</f>
        <v>1.0083551872286461E-2</v>
      </c>
      <c r="K308" s="47">
        <f>LN(Prices!K309/Prices!K308)</f>
        <v>1.0745089055083069E-2</v>
      </c>
      <c r="L308" s="47">
        <f>LN(Prices!L309/Prices!L308)</f>
        <v>5.2441412502128035E-3</v>
      </c>
      <c r="M308" s="47">
        <f>LN(Prices!M309/Prices!M308)</f>
        <v>-6.6813578622572862E-3</v>
      </c>
      <c r="N308" s="47">
        <f>LN(Prices!N309/Prices!N308)</f>
        <v>1.3032956601821393E-3</v>
      </c>
      <c r="O308" s="47">
        <f>LN(Prices!O309/Prices!O308)</f>
        <v>1.241677666093137E-2</v>
      </c>
      <c r="P308" s="47">
        <f>LN(Prices!P309/Prices!P308)</f>
        <v>9.2251780082837375E-4</v>
      </c>
      <c r="Q308" s="47">
        <f>LN(Prices!Q309/Prices!Q308)</f>
        <v>0.13879971844286762</v>
      </c>
      <c r="R308" s="47">
        <f>LN(Prices!R309/Prices!R308)</f>
        <v>0.15736095545750658</v>
      </c>
      <c r="S308" s="47">
        <f>LN(Prices!S309/Prices!S308)</f>
        <v>-0.10880285984879906</v>
      </c>
    </row>
    <row r="309" spans="1:19">
      <c r="A309" s="48">
        <f>Prices!A310</f>
        <v>42335</v>
      </c>
      <c r="B309" s="47">
        <f>LN(Prices!B310/Prices!B309)</f>
        <v>-2.8589762104450019E-2</v>
      </c>
      <c r="C309" s="47">
        <f>LN(Prices!C310/Prices!C309)</f>
        <v>-1.852547337922955E-3</v>
      </c>
      <c r="D309" s="47">
        <f>LN(Prices!D310/Prices!D309)</f>
        <v>-4.3486302254562795E-3</v>
      </c>
      <c r="E309" s="47">
        <f>LN(Prices!E310/Prices!E309)</f>
        <v>-1.4927481085922375E-3</v>
      </c>
      <c r="F309" s="47">
        <f>LN(Prices!F310/Prices!F309)</f>
        <v>-1.838855011463856E-4</v>
      </c>
      <c r="G309" s="47">
        <f>LN(Prices!G310/Prices!G309)</f>
        <v>4.4682826800504965E-3</v>
      </c>
      <c r="H309" s="47">
        <f>LN(Prices!H310/Prices!H309)</f>
        <v>1.6531541997615916E-3</v>
      </c>
      <c r="I309" s="47">
        <f>LN(Prices!I310/Prices!I309)</f>
        <v>3.2413998919167038E-5</v>
      </c>
      <c r="J309" s="47">
        <f>LN(Prices!J310/Prices!J309)</f>
        <v>2.985509556029089E-3</v>
      </c>
      <c r="K309" s="47">
        <f>LN(Prices!K310/Prices!K309)</f>
        <v>-3.9264730081816088E-3</v>
      </c>
      <c r="L309" s="47">
        <f>LN(Prices!L310/Prices!L309)</f>
        <v>-2.8843400440861445E-3</v>
      </c>
      <c r="M309" s="47">
        <f>LN(Prices!M310/Prices!M309)</f>
        <v>3.6721245719418152E-3</v>
      </c>
      <c r="N309" s="47">
        <f>LN(Prices!N310/Prices!N309)</f>
        <v>-9.7224286454835919E-3</v>
      </c>
      <c r="O309" s="47">
        <f>LN(Prices!O310/Prices!O309)</f>
        <v>-3.2214616466305014E-3</v>
      </c>
      <c r="P309" s="47">
        <f>LN(Prices!P310/Prices!P309)</f>
        <v>-9.2823136552981755E-3</v>
      </c>
      <c r="Q309" s="47">
        <f>LN(Prices!Q310/Prices!Q309)</f>
        <v>5.9005386579644298E-2</v>
      </c>
      <c r="R309" s="47">
        <f>LN(Prices!R310/Prices!R309)</f>
        <v>-5.6512210263342334E-2</v>
      </c>
      <c r="S309" s="47">
        <f>LN(Prices!S310/Prices!S309)</f>
        <v>-5.3109825313948408E-2</v>
      </c>
    </row>
    <row r="310" spans="1:19">
      <c r="A310" s="48">
        <f>Prices!A311</f>
        <v>42342</v>
      </c>
      <c r="B310" s="47">
        <f>LN(Prices!B311/Prices!B310)</f>
        <v>-9.2626561530100345E-3</v>
      </c>
      <c r="C310" s="47">
        <f>LN(Prices!C311/Prices!C310)</f>
        <v>-3.9176382870284351E-3</v>
      </c>
      <c r="D310" s="47">
        <f>LN(Prices!D311/Prices!D310)</f>
        <v>-6.2151258737851538E-3</v>
      </c>
      <c r="E310" s="47">
        <f>LN(Prices!E311/Prices!E310)</f>
        <v>-3.2458858507635104E-3</v>
      </c>
      <c r="F310" s="47">
        <f>LN(Prices!F311/Prices!F310)</f>
        <v>-4.4234267616998189E-3</v>
      </c>
      <c r="G310" s="47">
        <f>LN(Prices!G311/Prices!G310)</f>
        <v>-4.2346413398499858E-2</v>
      </c>
      <c r="H310" s="47">
        <f>LN(Prices!H311/Prices!H310)</f>
        <v>-5.235675012929852E-3</v>
      </c>
      <c r="I310" s="47">
        <f>LN(Prices!I311/Prices!I310)</f>
        <v>-9.1235173802864666E-3</v>
      </c>
      <c r="J310" s="47">
        <f>LN(Prices!J311/Prices!J310)</f>
        <v>1.1311890857181562E-2</v>
      </c>
      <c r="K310" s="47">
        <f>LN(Prices!K311/Prices!K310)</f>
        <v>-8.6207430439070882E-3</v>
      </c>
      <c r="L310" s="47">
        <f>LN(Prices!L311/Prices!L310)</f>
        <v>2.5002417101918917E-3</v>
      </c>
      <c r="M310" s="47">
        <f>LN(Prices!M311/Prices!M310)</f>
        <v>1.6289297967281749E-4</v>
      </c>
      <c r="N310" s="47">
        <f>LN(Prices!N311/Prices!N310)</f>
        <v>-5.2745718971254543E-3</v>
      </c>
      <c r="O310" s="47">
        <f>LN(Prices!O311/Prices!O310)</f>
        <v>-9.926625089110382E-3</v>
      </c>
      <c r="P310" s="47">
        <f>LN(Prices!P311/Prices!P310)</f>
        <v>9.302585859281414E-4</v>
      </c>
      <c r="Q310" s="47">
        <f>LN(Prices!Q311/Prices!Q310)</f>
        <v>9.9857059428188497E-2</v>
      </c>
      <c r="R310" s="47">
        <f>LN(Prices!R311/Prices!R310)</f>
        <v>2.8655255760376148E-2</v>
      </c>
      <c r="S310" s="47">
        <f>LN(Prices!S311/Prices!S310)</f>
        <v>0.1088815821484308</v>
      </c>
    </row>
    <row r="311" spans="1:19">
      <c r="A311" s="48">
        <f>Prices!A312</f>
        <v>42349</v>
      </c>
      <c r="B311" s="47">
        <f>LN(Prices!B312/Prices!B311)</f>
        <v>-5.0872558521456238E-2</v>
      </c>
      <c r="C311" s="47">
        <f>LN(Prices!C312/Prices!C311)</f>
        <v>-3.9946624963030766E-2</v>
      </c>
      <c r="D311" s="47">
        <f>LN(Prices!D312/Prices!D311)</f>
        <v>-2.1090506502380237E-2</v>
      </c>
      <c r="E311" s="47">
        <f>LN(Prices!E312/Prices!E311)</f>
        <v>-3.4180743957136502E-2</v>
      </c>
      <c r="F311" s="47">
        <f>LN(Prices!F312/Prices!F311)</f>
        <v>-3.3941893134285271E-2</v>
      </c>
      <c r="G311" s="47">
        <f>LN(Prices!G312/Prices!G311)</f>
        <v>-0.12545775999275485</v>
      </c>
      <c r="H311" s="47">
        <f>LN(Prices!H312/Prices!H311)</f>
        <v>5.3285721879005954E-3</v>
      </c>
      <c r="I311" s="47">
        <f>LN(Prices!I312/Prices!I311)</f>
        <v>-8.4411482894132511E-3</v>
      </c>
      <c r="J311" s="47">
        <f>LN(Prices!J312/Prices!J311)</f>
        <v>-1.3784865062339023E-2</v>
      </c>
      <c r="K311" s="47">
        <f>LN(Prices!K312/Prices!K311)</f>
        <v>-1.6000341346441075E-2</v>
      </c>
      <c r="L311" s="47">
        <f>LN(Prices!L312/Prices!L311)</f>
        <v>-5.199819130619278E-3</v>
      </c>
      <c r="M311" s="47">
        <f>LN(Prices!M312/Prices!M311)</f>
        <v>3.3334719269980787E-3</v>
      </c>
      <c r="N311" s="47">
        <f>LN(Prices!N312/Prices!N311)</f>
        <v>2.5086409034942189E-2</v>
      </c>
      <c r="O311" s="47">
        <f>LN(Prices!O312/Prices!O311)</f>
        <v>4.0487228836673869E-3</v>
      </c>
      <c r="P311" s="47">
        <f>LN(Prices!P312/Prices!P311)</f>
        <v>-8.4130229681981424E-3</v>
      </c>
      <c r="Q311" s="47">
        <f>LN(Prices!Q312/Prices!Q311)</f>
        <v>1.61788803848191E-2</v>
      </c>
      <c r="R311" s="47">
        <f>LN(Prices!R312/Prices!R311)</f>
        <v>-8.5106896679087302E-3</v>
      </c>
      <c r="S311" s="47">
        <f>LN(Prices!S312/Prices!S311)</f>
        <v>0.15114895897284031</v>
      </c>
    </row>
    <row r="312" spans="1:19">
      <c r="A312" s="48">
        <f>Prices!A313</f>
        <v>42356</v>
      </c>
      <c r="B312" s="47">
        <f>LN(Prices!B313/Prices!B312)</f>
        <v>2.0092429836449637E-2</v>
      </c>
      <c r="C312" s="47">
        <f>LN(Prices!C313/Prices!C312)</f>
        <v>-1.8668499451902493E-2</v>
      </c>
      <c r="D312" s="47">
        <f>LN(Prices!D313/Prices!D312)</f>
        <v>1.0894464691248744E-2</v>
      </c>
      <c r="E312" s="47">
        <f>LN(Prices!E313/Prices!E312)</f>
        <v>-2.4942089847513173E-3</v>
      </c>
      <c r="F312" s="47">
        <f>LN(Prices!F313/Prices!F312)</f>
        <v>-1.2110011359186045E-3</v>
      </c>
      <c r="G312" s="47">
        <f>LN(Prices!G313/Prices!G312)</f>
        <v>-2.8072957012414409E-2</v>
      </c>
      <c r="H312" s="47">
        <f>LN(Prices!H313/Prices!H312)</f>
        <v>-4.2182253975414852E-4</v>
      </c>
      <c r="I312" s="47">
        <f>LN(Prices!I313/Prices!I312)</f>
        <v>2.300691912797688E-2</v>
      </c>
      <c r="J312" s="47">
        <f>LN(Prices!J313/Prices!J312)</f>
        <v>1.0429088738812384E-3</v>
      </c>
      <c r="K312" s="47">
        <f>LN(Prices!K313/Prices!K312)</f>
        <v>-1.4673516939498429E-3</v>
      </c>
      <c r="L312" s="47">
        <f>LN(Prices!L313/Prices!L312)</f>
        <v>-7.3643743683868505E-3</v>
      </c>
      <c r="M312" s="47">
        <f>LN(Prices!M313/Prices!M312)</f>
        <v>-1.8349138668196655E-2</v>
      </c>
      <c r="N312" s="47">
        <f>LN(Prices!N313/Prices!N312)</f>
        <v>1.144648732294952E-2</v>
      </c>
      <c r="O312" s="47">
        <f>LN(Prices!O313/Prices!O312)</f>
        <v>7.785734763335341E-3</v>
      </c>
      <c r="P312" s="47">
        <f>LN(Prices!P313/Prices!P312)</f>
        <v>-4.7088544697413762E-3</v>
      </c>
      <c r="Q312" s="47">
        <f>LN(Prices!Q313/Prices!Q312)</f>
        <v>-4.488292496351836E-2</v>
      </c>
      <c r="R312" s="47">
        <f>LN(Prices!R313/Prices!R312)</f>
        <v>-8.5837436913914419E-3</v>
      </c>
      <c r="S312" s="47">
        <f>LN(Prices!S313/Prices!S312)</f>
        <v>-0.15321653683546144</v>
      </c>
    </row>
    <row r="313" spans="1:19">
      <c r="A313" s="48">
        <f>Prices!A314</f>
        <v>42363</v>
      </c>
      <c r="B313" s="47">
        <f>LN(Prices!B314/Prices!B313)</f>
        <v>1.7959440255945289E-2</v>
      </c>
      <c r="C313" s="47">
        <f>LN(Prices!C314/Prices!C313)</f>
        <v>1.6366302924029713E-2</v>
      </c>
      <c r="D313" s="47">
        <f>LN(Prices!D314/Prices!D313)</f>
        <v>1.6253633617848994E-2</v>
      </c>
      <c r="E313" s="47">
        <f>LN(Prices!E314/Prices!E313)</f>
        <v>2.3919738562096147E-2</v>
      </c>
      <c r="F313" s="47">
        <f>LN(Prices!F314/Prices!F313)</f>
        <v>2.2637241432978898E-2</v>
      </c>
      <c r="G313" s="47">
        <f>LN(Prices!G314/Prices!G313)</f>
        <v>2.7017826342116313E-2</v>
      </c>
      <c r="H313" s="47">
        <f>LN(Prices!H314/Prices!H313)</f>
        <v>-3.0630802995874839E-3</v>
      </c>
      <c r="I313" s="47">
        <f>LN(Prices!I314/Prices!I313)</f>
        <v>5.04726215021875E-3</v>
      </c>
      <c r="J313" s="47">
        <f>LN(Prices!J314/Prices!J313)</f>
        <v>6.2056436624142505E-3</v>
      </c>
      <c r="K313" s="47">
        <f>LN(Prices!K314/Prices!K313)</f>
        <v>4.3956114730381293E-3</v>
      </c>
      <c r="L313" s="47">
        <f>LN(Prices!L314/Prices!L313)</f>
        <v>-1.7521663199775404E-3</v>
      </c>
      <c r="M313" s="47">
        <f>LN(Prices!M314/Prices!M313)</f>
        <v>2.0646660511976817E-3</v>
      </c>
      <c r="N313" s="47">
        <f>LN(Prices!N314/Prices!N313)</f>
        <v>-1.1170231508309812E-2</v>
      </c>
      <c r="O313" s="47">
        <f>LN(Prices!O314/Prices!O313)</f>
        <v>-2.118906281422319E-2</v>
      </c>
      <c r="P313" s="47">
        <f>LN(Prices!P314/Prices!P313)</f>
        <v>1.032850150496469E-2</v>
      </c>
      <c r="Q313" s="47">
        <f>LN(Prices!Q314/Prices!Q313)</f>
        <v>1.9482726540093136E-2</v>
      </c>
      <c r="R313" s="47">
        <f>LN(Prices!R314/Prices!R313)</f>
        <v>-2.8776998276150581E-3</v>
      </c>
      <c r="S313" s="47">
        <f>LN(Prices!S314/Prices!S313)</f>
        <v>4.4735893841391303E-2</v>
      </c>
    </row>
    <row r="314" spans="1:19">
      <c r="A314" s="48">
        <f>Prices!A315</f>
        <v>42370</v>
      </c>
      <c r="B314" s="47">
        <f>LN(Prices!B315/Prices!B314)</f>
        <v>-5.045882265676249E-3</v>
      </c>
      <c r="C314" s="47">
        <f>LN(Prices!C315/Prices!C314)</f>
        <v>-3.4708009562219324E-3</v>
      </c>
      <c r="D314" s="47">
        <f>LN(Prices!D315/Prices!D314)</f>
        <v>-3.1032240550947269E-3</v>
      </c>
      <c r="E314" s="47">
        <f>LN(Prices!E315/Prices!E314)</f>
        <v>-6.3008100924988684E-3</v>
      </c>
      <c r="F314" s="47">
        <f>LN(Prices!F315/Prices!F314)</f>
        <v>-5.5644271243872378E-3</v>
      </c>
      <c r="G314" s="47">
        <f>LN(Prices!G315/Prices!G314)</f>
        <v>-1.6230235213118952E-2</v>
      </c>
      <c r="H314" s="47">
        <f>LN(Prices!H315/Prices!H314)</f>
        <v>-6.8351523435811732E-4</v>
      </c>
      <c r="I314" s="47">
        <f>LN(Prices!I315/Prices!I314)</f>
        <v>-4.2639248838788717E-3</v>
      </c>
      <c r="J314" s="47">
        <f>LN(Prices!J315/Prices!J314)</f>
        <v>-1.3504338942408366E-2</v>
      </c>
      <c r="K314" s="47">
        <f>LN(Prices!K315/Prices!K314)</f>
        <v>-1.8291572687361242E-3</v>
      </c>
      <c r="L314" s="47">
        <f>LN(Prices!L315/Prices!L314)</f>
        <v>-1.8883330571289245E-2</v>
      </c>
      <c r="M314" s="47">
        <f>LN(Prices!M315/Prices!M314)</f>
        <v>-8.2011808714045949E-3</v>
      </c>
      <c r="N314" s="47">
        <f>LN(Prices!N315/Prices!N314)</f>
        <v>9.2563553260257368E-3</v>
      </c>
      <c r="O314" s="47">
        <f>LN(Prices!O315/Prices!O314)</f>
        <v>8.7233691155080113E-4</v>
      </c>
      <c r="P314" s="47">
        <f>LN(Prices!P315/Prices!P314)</f>
        <v>-7.9760020667700975E-3</v>
      </c>
      <c r="Q314" s="47">
        <f>LN(Prices!Q315/Prices!Q314)</f>
        <v>3.5333054833326535E-2</v>
      </c>
      <c r="R314" s="47">
        <f>LN(Prices!R315/Prices!R314)</f>
        <v>1.7143276986437438E-2</v>
      </c>
      <c r="S314" s="47">
        <f>LN(Prices!S315/Prices!S314)</f>
        <v>4.08219945202552E-2</v>
      </c>
    </row>
    <row r="315" spans="1:19">
      <c r="A315" s="48">
        <f>Prices!A316</f>
        <v>42377</v>
      </c>
      <c r="B315" s="47">
        <f>LN(Prices!B316/Prices!B315)</f>
        <v>-6.5664317481223825E-2</v>
      </c>
      <c r="C315" s="47">
        <f>LN(Prices!C316/Prices!C315)</f>
        <v>-3.8465601564793887E-2</v>
      </c>
      <c r="D315" s="47">
        <f>LN(Prices!D316/Prices!D315)</f>
        <v>-3.9872034103627406E-2</v>
      </c>
      <c r="E315" s="47">
        <f>LN(Prices!E316/Prices!E315)</f>
        <v>-6.2869229165323573E-2</v>
      </c>
      <c r="F315" s="47">
        <f>LN(Prices!F316/Prices!F315)</f>
        <v>-6.274285114178009E-2</v>
      </c>
      <c r="G315" s="47">
        <f>LN(Prices!G316/Prices!G315)</f>
        <v>-0.1054201263996998</v>
      </c>
      <c r="H315" s="47">
        <f>LN(Prices!H316/Prices!H315)</f>
        <v>5.1024838716136785E-3</v>
      </c>
      <c r="I315" s="47">
        <f>LN(Prices!I316/Prices!I315)</f>
        <v>-2.7661692874220097E-2</v>
      </c>
      <c r="J315" s="47">
        <f>LN(Prices!J316/Prices!J315)</f>
        <v>-1.3186185343999537E-2</v>
      </c>
      <c r="K315" s="47">
        <f>LN(Prices!K316/Prices!K315)</f>
        <v>-5.8758891056691943E-3</v>
      </c>
      <c r="L315" s="47">
        <f>LN(Prices!L316/Prices!L315)</f>
        <v>-5.3758218066209361E-3</v>
      </c>
      <c r="M315" s="47">
        <f>LN(Prices!M316/Prices!M315)</f>
        <v>4.1581771150930776E-4</v>
      </c>
      <c r="N315" s="47">
        <f>LN(Prices!N316/Prices!N315)</f>
        <v>-9.7168240913567717E-3</v>
      </c>
      <c r="O315" s="47">
        <f>LN(Prices!O316/Prices!O315)</f>
        <v>-1.099319787880325E-2</v>
      </c>
      <c r="P315" s="47">
        <f>LN(Prices!P316/Prices!P315)</f>
        <v>3.787503701936417E-2</v>
      </c>
      <c r="Q315" s="47">
        <f>LN(Prices!Q316/Prices!Q315)</f>
        <v>-0.15409465332228678</v>
      </c>
      <c r="R315" s="47">
        <f>LN(Prices!R316/Prices!R315)</f>
        <v>-0.15604103955842713</v>
      </c>
      <c r="S315" s="47">
        <f>LN(Prices!S316/Prices!S315)</f>
        <v>0.27002713721306021</v>
      </c>
    </row>
    <row r="316" spans="1:19">
      <c r="A316" s="48">
        <f>Prices!A317</f>
        <v>42384</v>
      </c>
      <c r="B316" s="47">
        <f>LN(Prices!B317/Prices!B316)</f>
        <v>-4.520430130793994E-2</v>
      </c>
      <c r="C316" s="47">
        <f>LN(Prices!C317/Prices!C316)</f>
        <v>-3.7389294583918722E-2</v>
      </c>
      <c r="D316" s="47">
        <f>LN(Prices!D317/Prices!D316)</f>
        <v>-2.6610463868465058E-2</v>
      </c>
      <c r="E316" s="47">
        <f>LN(Prices!E317/Prices!E316)</f>
        <v>-2.6259671983412551E-2</v>
      </c>
      <c r="F316" s="47">
        <f>LN(Prices!F317/Prices!F316)</f>
        <v>-3.0225245894629292E-2</v>
      </c>
      <c r="G316" s="47">
        <f>LN(Prices!G317/Prices!G316)</f>
        <v>-0.14781214221435293</v>
      </c>
      <c r="H316" s="47">
        <f>LN(Prices!H317/Prices!H316)</f>
        <v>2.3563535086512637E-3</v>
      </c>
      <c r="I316" s="47">
        <f>LN(Prices!I317/Prices!I316)</f>
        <v>-3.7885987695788846E-2</v>
      </c>
      <c r="J316" s="47">
        <f>LN(Prices!J317/Prices!J316)</f>
        <v>3.6403232457003333E-3</v>
      </c>
      <c r="K316" s="47">
        <f>LN(Prices!K317/Prices!K316)</f>
        <v>-1.7462825332521408E-2</v>
      </c>
      <c r="L316" s="47">
        <f>LN(Prices!L317/Prices!L316)</f>
        <v>-9.0244270331189744E-3</v>
      </c>
      <c r="M316" s="47">
        <f>LN(Prices!M317/Prices!M316)</f>
        <v>-2.3896803945535457E-2</v>
      </c>
      <c r="N316" s="47">
        <f>LN(Prices!N317/Prices!N316)</f>
        <v>6.0611811973940643E-3</v>
      </c>
      <c r="O316" s="47">
        <f>LN(Prices!O317/Prices!O316)</f>
        <v>-1.5444850170808769E-2</v>
      </c>
      <c r="P316" s="47">
        <f>LN(Prices!P317/Prices!P316)</f>
        <v>-7.731025592172527E-3</v>
      </c>
      <c r="Q316" s="47">
        <f>LN(Prices!Q317/Prices!Q316)</f>
        <v>5.0125210427623759E-2</v>
      </c>
      <c r="R316" s="47">
        <f>LN(Prices!R317/Prices!R316)</f>
        <v>4.8474756502410898E-2</v>
      </c>
      <c r="S316" s="47">
        <f>LN(Prices!S317/Prices!S316)</f>
        <v>0.47191020751631713</v>
      </c>
    </row>
    <row r="317" spans="1:19">
      <c r="A317" s="48">
        <f>Prices!A318</f>
        <v>42391</v>
      </c>
      <c r="B317" s="47">
        <f>LN(Prices!B318/Prices!B317)</f>
        <v>-2.5722825171992938E-3</v>
      </c>
      <c r="C317" s="47">
        <f>LN(Prices!C318/Prices!C317)</f>
        <v>2.7987234055670548E-2</v>
      </c>
      <c r="D317" s="47">
        <f>LN(Prices!D318/Prices!D317)</f>
        <v>-6.7582791488756105E-4</v>
      </c>
      <c r="E317" s="47">
        <f>LN(Prices!E318/Prices!E317)</f>
        <v>1.0327812146293466E-2</v>
      </c>
      <c r="F317" s="47">
        <f>LN(Prices!F318/Prices!F317)</f>
        <v>8.4273048507192954E-3</v>
      </c>
      <c r="G317" s="47">
        <f>LN(Prices!G318/Prices!G317)</f>
        <v>0.10612042036089939</v>
      </c>
      <c r="H317" s="47">
        <f>LN(Prices!H318/Prices!H317)</f>
        <v>-3.4258038027088094E-5</v>
      </c>
      <c r="I317" s="47">
        <f>LN(Prices!I318/Prices!I317)</f>
        <v>-2.5453340262055184E-2</v>
      </c>
      <c r="J317" s="47">
        <f>LN(Prices!J318/Prices!J317)</f>
        <v>7.6587382027678902E-3</v>
      </c>
      <c r="K317" s="47">
        <f>LN(Prices!K318/Prices!K317)</f>
        <v>9.6979499347949628E-3</v>
      </c>
      <c r="L317" s="47">
        <f>LN(Prices!L318/Prices!L317)</f>
        <v>0</v>
      </c>
      <c r="M317" s="47">
        <f>LN(Prices!M318/Prices!M317)</f>
        <v>-4.6946439345458878E-3</v>
      </c>
      <c r="N317" s="47">
        <f>LN(Prices!N318/Prices!N317)</f>
        <v>-5.4950088387001295E-4</v>
      </c>
      <c r="O317" s="47">
        <f>LN(Prices!O318/Prices!O317)</f>
        <v>-1.8138723096667971E-2</v>
      </c>
      <c r="P317" s="47">
        <f>LN(Prices!P318/Prices!P317)</f>
        <v>0</v>
      </c>
      <c r="Q317" s="47">
        <f>LN(Prices!Q318/Prices!Q317)</f>
        <v>-8.3704962995866328E-2</v>
      </c>
      <c r="R317" s="47">
        <f>LN(Prices!R318/Prices!R317)</f>
        <v>-3.5316671924899845E-2</v>
      </c>
      <c r="S317" s="47">
        <f>LN(Prices!S318/Prices!S317)</f>
        <v>4.6520015634892907E-2</v>
      </c>
    </row>
    <row r="318" spans="1:19">
      <c r="A318" s="48">
        <f>Prices!A319</f>
        <v>42398</v>
      </c>
      <c r="B318" s="47">
        <f>LN(Prices!B319/Prices!B318)</f>
        <v>4.4776458619000765E-2</v>
      </c>
      <c r="C318" s="47">
        <f>LN(Prices!C319/Prices!C318)</f>
        <v>5.4597377748860053E-3</v>
      </c>
      <c r="D318" s="47">
        <f>LN(Prices!D319/Prices!D318)</f>
        <v>1.9029061117699229E-2</v>
      </c>
      <c r="E318" s="47">
        <f>LN(Prices!E319/Prices!E318)</f>
        <v>1.6386456230586547E-2</v>
      </c>
      <c r="F318" s="47">
        <f>LN(Prices!F319/Prices!F318)</f>
        <v>1.8588524007173778E-2</v>
      </c>
      <c r="G318" s="47">
        <f>LN(Prices!G319/Prices!G318)</f>
        <v>7.6546619248721762E-2</v>
      </c>
      <c r="H318" s="47">
        <f>LN(Prices!H319/Prices!H318)</f>
        <v>7.8146113204384925E-3</v>
      </c>
      <c r="I318" s="47">
        <f>LN(Prices!I319/Prices!I318)</f>
        <v>2.1754009512356492E-2</v>
      </c>
      <c r="J318" s="47">
        <f>LN(Prices!J319/Prices!J318)</f>
        <v>4.9070785381814617E-3</v>
      </c>
      <c r="K318" s="47">
        <f>LN(Prices!K319/Prices!K318)</f>
        <v>8.5012524560384422E-3</v>
      </c>
      <c r="L318" s="47">
        <f>LN(Prices!L319/Prices!L318)</f>
        <v>1.3605652055778678E-2</v>
      </c>
      <c r="M318" s="47">
        <f>LN(Prices!M319/Prices!M318)</f>
        <v>1.3765193132741832E-2</v>
      </c>
      <c r="N318" s="47">
        <f>LN(Prices!N319/Prices!N318)</f>
        <v>-1.096128508108846E-2</v>
      </c>
      <c r="O318" s="47">
        <f>LN(Prices!O319/Prices!O318)</f>
        <v>6.3098119666317378E-4</v>
      </c>
      <c r="P318" s="47">
        <f>LN(Prices!P319/Prices!P318)</f>
        <v>1.8102209137793659E-2</v>
      </c>
      <c r="Q318" s="47">
        <f>LN(Prices!Q319/Prices!Q318)</f>
        <v>2.1664989289255747E-2</v>
      </c>
      <c r="R318" s="47">
        <f>LN(Prices!R319/Prices!R318)</f>
        <v>9.7561749453646558E-3</v>
      </c>
      <c r="S318" s="47">
        <f>LN(Prices!S319/Prices!S318)</f>
        <v>0.31015492830383945</v>
      </c>
    </row>
    <row r="319" spans="1:19">
      <c r="A319" s="48">
        <f>Prices!A320</f>
        <v>42405</v>
      </c>
      <c r="B319" s="47">
        <f>LN(Prices!B320/Prices!B319)</f>
        <v>9.850760979232602E-5</v>
      </c>
      <c r="C319" s="47">
        <f>LN(Prices!C320/Prices!C319)</f>
        <v>5.1810591716535282E-4</v>
      </c>
      <c r="D319" s="47">
        <f>LN(Prices!D320/Prices!D319)</f>
        <v>-1.8465839475100099E-2</v>
      </c>
      <c r="E319" s="47">
        <f>LN(Prices!E320/Prices!E319)</f>
        <v>-2.4829129865260285E-2</v>
      </c>
      <c r="F319" s="47">
        <f>LN(Prices!F320/Prices!F319)</f>
        <v>-2.3718669668098834E-2</v>
      </c>
      <c r="G319" s="47">
        <f>LN(Prices!G320/Prices!G319)</f>
        <v>-1.9768085578416673E-2</v>
      </c>
      <c r="H319" s="47">
        <f>LN(Prices!H320/Prices!H319)</f>
        <v>1.9760104339863207E-3</v>
      </c>
      <c r="I319" s="47">
        <f>LN(Prices!I320/Prices!I319)</f>
        <v>1.9834806929745801E-2</v>
      </c>
      <c r="J319" s="47">
        <f>LN(Prices!J320/Prices!J319)</f>
        <v>1.5250485536296127E-2</v>
      </c>
      <c r="K319" s="47">
        <f>LN(Prices!K320/Prices!K319)</f>
        <v>-7.363770583120251E-4</v>
      </c>
      <c r="L319" s="47">
        <f>LN(Prices!L320/Prices!L319)</f>
        <v>2.0262323982382181E-2</v>
      </c>
      <c r="M319" s="47">
        <f>LN(Prices!M320/Prices!M319)</f>
        <v>2.1703689983860734E-2</v>
      </c>
      <c r="N319" s="47">
        <f>LN(Prices!N320/Prices!N319)</f>
        <v>3.1440750885965325E-3</v>
      </c>
      <c r="O319" s="47">
        <f>LN(Prices!O320/Prices!O319)</f>
        <v>-2.0345886977875742E-3</v>
      </c>
      <c r="P319" s="47">
        <f>LN(Prices!P320/Prices!P319)</f>
        <v>3.0048927548002077E-2</v>
      </c>
      <c r="Q319" s="47">
        <f>LN(Prices!Q320/Prices!Q319)</f>
        <v>7.0385415401729837E-2</v>
      </c>
      <c r="R319" s="47">
        <f>LN(Prices!R320/Prices!R319)</f>
        <v>3.184982588709917E-2</v>
      </c>
      <c r="S319" s="47">
        <f>LN(Prices!S320/Prices!S319)</f>
        <v>0.55004633691927196</v>
      </c>
    </row>
    <row r="320" spans="1:19">
      <c r="A320" s="48">
        <f>Prices!A321</f>
        <v>42412</v>
      </c>
      <c r="B320" s="47">
        <f>LN(Prices!B321/Prices!B320)</f>
        <v>-3.4064604015843547E-2</v>
      </c>
      <c r="C320" s="47">
        <f>LN(Prices!C321/Prices!C320)</f>
        <v>-5.1603877968806359E-3</v>
      </c>
      <c r="D320" s="47">
        <f>LN(Prices!D321/Prices!D320)</f>
        <v>-4.3029760172636856E-2</v>
      </c>
      <c r="E320" s="47">
        <f>LN(Prices!E321/Prices!E320)</f>
        <v>-2.4862424956319039E-2</v>
      </c>
      <c r="F320" s="47">
        <f>LN(Prices!F321/Prices!F320)</f>
        <v>-2.8872574987024689E-2</v>
      </c>
      <c r="G320" s="47">
        <f>LN(Prices!G321/Prices!G320)</f>
        <v>-2.0766097743996299E-2</v>
      </c>
      <c r="H320" s="47">
        <f>LN(Prices!H321/Prices!H320)</f>
        <v>0</v>
      </c>
      <c r="I320" s="47">
        <f>LN(Prices!I321/Prices!I320)</f>
        <v>-5.9588379541524614E-2</v>
      </c>
      <c r="J320" s="47">
        <f>LN(Prices!J321/Prices!J320)</f>
        <v>9.9599732072730568E-3</v>
      </c>
      <c r="K320" s="47">
        <f>LN(Prices!K321/Prices!K320)</f>
        <v>-9.9945307249956015E-3</v>
      </c>
      <c r="L320" s="47">
        <f>LN(Prices!L321/Prices!L320)</f>
        <v>1.9472300713836198E-4</v>
      </c>
      <c r="M320" s="47">
        <f>LN(Prices!M321/Prices!M320)</f>
        <v>-3.5468883116602463E-2</v>
      </c>
      <c r="N320" s="47">
        <f>LN(Prices!N321/Prices!N320)</f>
        <v>2.9565076911642368E-2</v>
      </c>
      <c r="O320" s="47">
        <f>LN(Prices!O321/Prices!O320)</f>
        <v>1.8163970627671121E-2</v>
      </c>
      <c r="P320" s="47">
        <f>LN(Prices!P321/Prices!P320)</f>
        <v>7.4626200940050291E-2</v>
      </c>
      <c r="Q320" s="47">
        <f>LN(Prices!Q321/Prices!Q320)</f>
        <v>7.6801177694174591E-2</v>
      </c>
      <c r="R320" s="47">
        <f>LN(Prices!R321/Prices!R320)</f>
        <v>6.6691374498672351E-2</v>
      </c>
      <c r="S320" s="47">
        <f>LN(Prices!S321/Prices!S320)</f>
        <v>-0.11610175748923902</v>
      </c>
    </row>
    <row r="321" spans="1:19">
      <c r="A321" s="48">
        <f>Prices!A322</f>
        <v>42419</v>
      </c>
      <c r="B321" s="47">
        <f>LN(Prices!B322/Prices!B321)</f>
        <v>3.5098348477686038E-2</v>
      </c>
      <c r="C321" s="47">
        <f>LN(Prices!C322/Prices!C321)</f>
        <v>1.4024491600973304E-2</v>
      </c>
      <c r="D321" s="47">
        <f>LN(Prices!D322/Prices!D321)</f>
        <v>4.870058753095953E-2</v>
      </c>
      <c r="E321" s="47">
        <f>LN(Prices!E322/Prices!E321)</f>
        <v>3.420267130260414E-2</v>
      </c>
      <c r="F321" s="47">
        <f>LN(Prices!F322/Prices!F321)</f>
        <v>3.7544234939992108E-2</v>
      </c>
      <c r="G321" s="47">
        <f>LN(Prices!G322/Prices!G321)</f>
        <v>-1.054703162544441E-2</v>
      </c>
      <c r="H321" s="47">
        <f>LN(Prices!H322/Prices!H321)</f>
        <v>0</v>
      </c>
      <c r="I321" s="47">
        <f>LN(Prices!I322/Prices!I321)</f>
        <v>5.4437084798679911E-2</v>
      </c>
      <c r="J321" s="47">
        <f>LN(Prices!J322/Prices!J321)</f>
        <v>-7.8072235509778452E-3</v>
      </c>
      <c r="K321" s="47">
        <f>LN(Prices!K322/Prices!K321)</f>
        <v>1.2202037140206226E-2</v>
      </c>
      <c r="L321" s="47">
        <f>LN(Prices!L322/Prices!L321)</f>
        <v>-4.0971669840702118E-3</v>
      </c>
      <c r="M321" s="47">
        <f>LN(Prices!M322/Prices!M321)</f>
        <v>-3.1991601673361431E-2</v>
      </c>
      <c r="N321" s="47">
        <f>LN(Prices!N322/Prices!N321)</f>
        <v>8.3017660454464716E-3</v>
      </c>
      <c r="O321" s="47">
        <f>LN(Prices!O322/Prices!O321)</f>
        <v>-6.8967895471966007E-5</v>
      </c>
      <c r="P321" s="47">
        <f>LN(Prices!P322/Prices!P321)</f>
        <v>-7.2941318908974068E-3</v>
      </c>
      <c r="Q321" s="47">
        <f>LN(Prices!Q322/Prices!Q321)</f>
        <v>-1.2409089133063517E-2</v>
      </c>
      <c r="R321" s="47">
        <f>LN(Prices!R322/Prices!R321)</f>
        <v>-2.936859673309825E-3</v>
      </c>
      <c r="S321" s="47">
        <f>LN(Prices!S322/Prices!S321)</f>
        <v>0.33924530880344878</v>
      </c>
    </row>
    <row r="322" spans="1:19">
      <c r="A322" s="48">
        <f>Prices!A323</f>
        <v>42426</v>
      </c>
      <c r="B322" s="47">
        <f>LN(Prices!B323/Prices!B322)</f>
        <v>-3.3018781692687976E-3</v>
      </c>
      <c r="C322" s="47">
        <f>LN(Prices!C323/Prices!C322)</f>
        <v>2.5464506447280821E-2</v>
      </c>
      <c r="D322" s="47">
        <f>LN(Prices!D323/Prices!D322)</f>
        <v>1.290555821461296E-2</v>
      </c>
      <c r="E322" s="47">
        <f>LN(Prices!E323/Prices!E322)</f>
        <v>1.0541253385479583E-2</v>
      </c>
      <c r="F322" s="47">
        <f>LN(Prices!F323/Prices!F322)</f>
        <v>9.9442727131987194E-3</v>
      </c>
      <c r="G322" s="47">
        <f>LN(Prices!G323/Prices!G322)</f>
        <v>6.139058460671868E-2</v>
      </c>
      <c r="H322" s="47">
        <f>LN(Prices!H323/Prices!H322)</f>
        <v>0</v>
      </c>
      <c r="I322" s="47">
        <f>LN(Prices!I323/Prices!I322)</f>
        <v>8.1050262885932686E-3</v>
      </c>
      <c r="J322" s="47">
        <f>LN(Prices!J323/Prices!J322)</f>
        <v>2.193770964298283E-4</v>
      </c>
      <c r="K322" s="47">
        <f>LN(Prices!K323/Prices!K322)</f>
        <v>6.9584605988694493E-3</v>
      </c>
      <c r="L322" s="47">
        <f>LN(Prices!L323/Prices!L322)</f>
        <v>-1.4969749705128684E-2</v>
      </c>
      <c r="M322" s="47">
        <f>LN(Prices!M323/Prices!M322)</f>
        <v>-5.2256440601483808E-3</v>
      </c>
      <c r="N322" s="47">
        <f>LN(Prices!N323/Prices!N322)</f>
        <v>-1.1084407758384861E-2</v>
      </c>
      <c r="O322" s="47">
        <f>LN(Prices!O323/Prices!O322)</f>
        <v>-1.3260860134285308E-2</v>
      </c>
      <c r="P322" s="47">
        <f>LN(Prices!P323/Prices!P322)</f>
        <v>-8.1284957005164015E-4</v>
      </c>
      <c r="Q322" s="47">
        <f>LN(Prices!Q323/Prices!Q322)</f>
        <v>-6.3258351705633445E-2</v>
      </c>
      <c r="R322" s="47">
        <f>LN(Prices!R323/Prices!R322)</f>
        <v>-6.0624621816434736E-2</v>
      </c>
      <c r="S322" s="47">
        <f>LN(Prices!S323/Prices!S322)</f>
        <v>0.52427325917979317</v>
      </c>
    </row>
    <row r="323" spans="1:19">
      <c r="A323" s="48">
        <f>Prices!A324</f>
        <v>42433</v>
      </c>
      <c r="B323" s="47">
        <f>LN(Prices!B324/Prices!B323)</f>
        <v>7.2763684379591326E-2</v>
      </c>
      <c r="C323" s="47">
        <f>LN(Prices!C324/Prices!C323)</f>
        <v>2.2866399867985263E-2</v>
      </c>
      <c r="D323" s="47">
        <f>LN(Prices!D324/Prices!D323)</f>
        <v>3.9660650548997749E-2</v>
      </c>
      <c r="E323" s="47">
        <f>LN(Prices!E324/Prices!E323)</f>
        <v>3.3881394548731784E-2</v>
      </c>
      <c r="F323" s="47">
        <f>LN(Prices!F324/Prices!F323)</f>
        <v>3.5703911371095118E-2</v>
      </c>
      <c r="G323" s="47">
        <f>LN(Prices!G324/Prices!G323)</f>
        <v>9.8155131936556145E-2</v>
      </c>
      <c r="H323" s="47">
        <f>LN(Prices!H324/Prices!H323)</f>
        <v>0</v>
      </c>
      <c r="I323" s="47">
        <f>LN(Prices!I324/Prices!I323)</f>
        <v>4.0112781720925625E-2</v>
      </c>
      <c r="J323" s="47">
        <f>LN(Prices!J324/Prices!J323)</f>
        <v>2.5027934020505911E-2</v>
      </c>
      <c r="K323" s="47">
        <f>LN(Prices!K324/Prices!K323)</f>
        <v>1.736657249829866E-2</v>
      </c>
      <c r="L323" s="47">
        <f>LN(Prices!L324/Prices!L323)</f>
        <v>2.6051811211149873E-2</v>
      </c>
      <c r="M323" s="47">
        <f>LN(Prices!M324/Prices!M323)</f>
        <v>1.0863432072662816E-2</v>
      </c>
      <c r="N323" s="47">
        <f>LN(Prices!N324/Prices!N323)</f>
        <v>-1.7683525863856811E-2</v>
      </c>
      <c r="O323" s="47">
        <f>LN(Prices!O324/Prices!O323)</f>
        <v>-3.123479357399429E-2</v>
      </c>
      <c r="P323" s="47">
        <f>LN(Prices!P324/Prices!P323)</f>
        <v>2.9691270756190432E-2</v>
      </c>
      <c r="Q323" s="47">
        <f>LN(Prices!Q324/Prices!Q323)</f>
        <v>1.5763399439578909E-2</v>
      </c>
      <c r="R323" s="47">
        <f>LN(Prices!R324/Prices!R323)</f>
        <v>2.4692612590371414E-2</v>
      </c>
      <c r="S323" s="47">
        <f>LN(Prices!S324/Prices!S323)</f>
        <v>0.31197476502082544</v>
      </c>
    </row>
    <row r="324" spans="1:19">
      <c r="A324" s="48">
        <f>Prices!A325</f>
        <v>42440</v>
      </c>
      <c r="B324" s="47">
        <f>LN(Prices!B325/Prices!B324)</f>
        <v>1.1545522640516979E-2</v>
      </c>
      <c r="C324" s="47">
        <f>LN(Prices!C325/Prices!C324)</f>
        <v>8.4848852802147691E-3</v>
      </c>
      <c r="D324" s="47">
        <f>LN(Prices!D325/Prices!D324)</f>
        <v>1.4764307212906029E-2</v>
      </c>
      <c r="E324" s="47">
        <f>LN(Prices!E325/Prices!E324)</f>
        <v>1.1211510636777739E-2</v>
      </c>
      <c r="F324" s="47">
        <f>LN(Prices!F325/Prices!F324)</f>
        <v>9.8885924541794717E-3</v>
      </c>
      <c r="G324" s="47">
        <f>LN(Prices!G325/Prices!G324)</f>
        <v>4.2225967166945204E-2</v>
      </c>
      <c r="H324" s="47">
        <f>LN(Prices!H325/Prices!H324)</f>
        <v>0</v>
      </c>
      <c r="I324" s="47">
        <f>LN(Prices!I325/Prices!I324)</f>
        <v>1.403602752389954E-3</v>
      </c>
      <c r="J324" s="47">
        <f>LN(Prices!J325/Prices!J324)</f>
        <v>5.715494710876871E-3</v>
      </c>
      <c r="K324" s="47">
        <f>LN(Prices!K325/Prices!K324)</f>
        <v>4.6520033796942206E-3</v>
      </c>
      <c r="L324" s="47">
        <f>LN(Prices!L325/Prices!L324)</f>
        <v>1.9150336290595E-2</v>
      </c>
      <c r="M324" s="47">
        <f>LN(Prices!M325/Prices!M324)</f>
        <v>-5.2719445909563242E-4</v>
      </c>
      <c r="N324" s="47">
        <f>LN(Prices!N325/Prices!N324)</f>
        <v>6.929276449119867E-3</v>
      </c>
      <c r="O324" s="47">
        <f>LN(Prices!O325/Prices!O324)</f>
        <v>2.5838655878745922E-2</v>
      </c>
      <c r="P324" s="47">
        <f>LN(Prices!P325/Prices!P324)</f>
        <v>2.3653720718649083E-3</v>
      </c>
      <c r="Q324" s="47">
        <f>LN(Prices!Q325/Prices!Q324)</f>
        <v>-2.1360908110039205E-3</v>
      </c>
      <c r="R324" s="47">
        <f>LN(Prices!R325/Prices!R324)</f>
        <v>-2.7822505599299073E-2</v>
      </c>
      <c r="S324" s="47">
        <f>LN(Prices!S325/Prices!S324)</f>
        <v>-0.39948303643061678</v>
      </c>
    </row>
    <row r="325" spans="1:19">
      <c r="A325" s="48">
        <f>Prices!A326</f>
        <v>42447</v>
      </c>
      <c r="B325" s="47">
        <f>LN(Prices!B326/Prices!B325)</f>
        <v>2.3408090898014804E-2</v>
      </c>
      <c r="C325" s="47">
        <f>LN(Prices!C326/Prices!C325)</f>
        <v>1.6072275772618549E-2</v>
      </c>
      <c r="D325" s="47">
        <f>LN(Prices!D326/Prices!D325)</f>
        <v>2.4252074104764376E-2</v>
      </c>
      <c r="E325" s="47">
        <f>LN(Prices!E326/Prices!E325)</f>
        <v>1.1859272051715265E-2</v>
      </c>
      <c r="F325" s="47">
        <f>LN(Prices!F326/Prices!F325)</f>
        <v>1.2971013461145329E-2</v>
      </c>
      <c r="G325" s="47">
        <f>LN(Prices!G326/Prices!G325)</f>
        <v>1.9856026780159228E-2</v>
      </c>
      <c r="H325" s="47">
        <f>LN(Prices!H326/Prices!H325)</f>
        <v>0</v>
      </c>
      <c r="I325" s="47">
        <f>LN(Prices!I326/Prices!I325)</f>
        <v>3.9699871208025206E-2</v>
      </c>
      <c r="J325" s="47">
        <f>LN(Prices!J326/Prices!J325)</f>
        <v>1.2856886197204067E-2</v>
      </c>
      <c r="K325" s="47">
        <f>LN(Prices!K326/Prices!K325)</f>
        <v>7.4693571526506892E-3</v>
      </c>
      <c r="L325" s="47">
        <f>LN(Prices!L326/Prices!L325)</f>
        <v>1.6927242613561384E-2</v>
      </c>
      <c r="M325" s="47">
        <f>LN(Prices!M326/Prices!M325)</f>
        <v>3.5149385247653373E-4</v>
      </c>
      <c r="N325" s="47">
        <f>LN(Prices!N326/Prices!N325)</f>
        <v>1.2909229147867353E-2</v>
      </c>
      <c r="O325" s="47">
        <f>LN(Prices!O326/Prices!O325)</f>
        <v>1.0554740978779386E-2</v>
      </c>
      <c r="P325" s="47">
        <f>LN(Prices!P326/Prices!P325)</f>
        <v>-1.0306513352493791E-2</v>
      </c>
      <c r="Q325" s="47">
        <f>LN(Prices!Q326/Prices!Q325)</f>
        <v>3.1194989486874134E-2</v>
      </c>
      <c r="R325" s="47">
        <f>LN(Prices!R326/Prices!R325)</f>
        <v>2.7822505599299194E-2</v>
      </c>
      <c r="S325" s="47">
        <f>LN(Prices!S326/Prices!S325)</f>
        <v>4.2808092491884435E-2</v>
      </c>
    </row>
    <row r="326" spans="1:19">
      <c r="A326" s="48">
        <f>Prices!A327</f>
        <v>42454</v>
      </c>
      <c r="B326" s="47">
        <f>LN(Prices!B327/Prices!B326)</f>
        <v>-1.5814490858334529E-2</v>
      </c>
      <c r="C326" s="47">
        <f>LN(Prices!C327/Prices!C326)</f>
        <v>-2.0241003263860937E-2</v>
      </c>
      <c r="D326" s="47">
        <f>LN(Prices!D327/Prices!D326)</f>
        <v>-1.4874563343436762E-2</v>
      </c>
      <c r="E326" s="47">
        <f>LN(Prices!E327/Prices!E326)</f>
        <v>-1.3373174392626124E-2</v>
      </c>
      <c r="F326" s="47">
        <f>LN(Prices!F327/Prices!F326)</f>
        <v>-1.3292629261685573E-2</v>
      </c>
      <c r="G326" s="47">
        <f>LN(Prices!G327/Prices!G326)</f>
        <v>-1.8618862203210212E-2</v>
      </c>
      <c r="H326" s="47">
        <f>LN(Prices!H327/Prices!H326)</f>
        <v>7.6414131415546574E-3</v>
      </c>
      <c r="I326" s="47">
        <f>LN(Prices!I327/Prices!I326)</f>
        <v>-2.1670197791193269E-2</v>
      </c>
      <c r="J326" s="47">
        <f>LN(Prices!J327/Prices!J326)</f>
        <v>-5.7623933614178819E-3</v>
      </c>
      <c r="K326" s="47">
        <f>LN(Prices!K327/Prices!K326)</f>
        <v>-4.61730530851565E-3</v>
      </c>
      <c r="L326" s="47">
        <f>LN(Prices!L327/Prices!L326)</f>
        <v>-1.1252931946933701E-2</v>
      </c>
      <c r="M326" s="47">
        <f>LN(Prices!M327/Prices!M326)</f>
        <v>-2.1221662116015155E-2</v>
      </c>
      <c r="N326" s="47">
        <f>LN(Prices!N327/Prices!N326)</f>
        <v>1.0617042228691864E-2</v>
      </c>
      <c r="O326" s="47">
        <f>LN(Prices!O327/Prices!O326)</f>
        <v>6.7218991189822701E-3</v>
      </c>
      <c r="P326" s="47">
        <f>LN(Prices!P327/Prices!P326)</f>
        <v>-2.5832482861742508E-2</v>
      </c>
      <c r="Q326" s="47">
        <f>LN(Prices!Q327/Prices!Q326)</f>
        <v>-1.3062805538018848E-2</v>
      </c>
      <c r="R326" s="47">
        <f>LN(Prices!R327/Prices!R326)</f>
        <v>-9.1884260544061423E-3</v>
      </c>
      <c r="S326" s="47">
        <f>LN(Prices!S327/Prices!S326)</f>
        <v>9.7904214981371404E-2</v>
      </c>
    </row>
    <row r="327" spans="1:19">
      <c r="A327" s="48">
        <f>Prices!A328</f>
        <v>42461</v>
      </c>
      <c r="B327" s="47">
        <f>LN(Prices!B328/Prices!B327)</f>
        <v>1.7320315138621579E-2</v>
      </c>
      <c r="C327" s="47">
        <f>LN(Prices!C328/Prices!C327)</f>
        <v>2.3402726310799458E-2</v>
      </c>
      <c r="D327" s="47">
        <f>LN(Prices!D328/Prices!D327)</f>
        <v>1.6966988001324797E-2</v>
      </c>
      <c r="E327" s="47">
        <f>LN(Prices!E328/Prices!E327)</f>
        <v>1.0067949681169532E-2</v>
      </c>
      <c r="F327" s="47">
        <f>LN(Prices!F328/Prices!F327)</f>
        <v>1.2085705183147362E-2</v>
      </c>
      <c r="G327" s="47">
        <f>LN(Prices!G328/Prices!G327)</f>
        <v>-4.4755288533064881E-2</v>
      </c>
      <c r="H327" s="47">
        <f>LN(Prices!H328/Prices!H327)</f>
        <v>3.8859370255478307E-3</v>
      </c>
      <c r="I327" s="47">
        <f>LN(Prices!I328/Prices!I327)</f>
        <v>1.9667227724833033E-2</v>
      </c>
      <c r="J327" s="47">
        <f>LN(Prices!J328/Prices!J327)</f>
        <v>2.0551149560708332E-2</v>
      </c>
      <c r="K327" s="47">
        <f>LN(Prices!K328/Prices!K327)</f>
        <v>1.1327554749944322E-2</v>
      </c>
      <c r="L327" s="47">
        <f>LN(Prices!L328/Prices!L327)</f>
        <v>2.1088772586120141E-2</v>
      </c>
      <c r="M327" s="47">
        <f>LN(Prices!M328/Prices!M327)</f>
        <v>1.4698941766427026E-2</v>
      </c>
      <c r="N327" s="47">
        <f>LN(Prices!N328/Prices!N327)</f>
        <v>-9.5412913405483E-3</v>
      </c>
      <c r="O327" s="47">
        <f>LN(Prices!O328/Prices!O327)</f>
        <v>-2.4611463869757308E-2</v>
      </c>
      <c r="P327" s="47">
        <f>LN(Prices!P328/Prices!P327)</f>
        <v>-3.2795629386329463E-3</v>
      </c>
      <c r="Q327" s="47">
        <f>LN(Prices!Q328/Prices!Q327)</f>
        <v>2.8356693003492479E-3</v>
      </c>
      <c r="R327" s="47">
        <f>LN(Prices!R328/Prices!R327)</f>
        <v>-1.2384059199721666E-2</v>
      </c>
      <c r="S327" s="47">
        <f>LN(Prices!S328/Prices!S327)</f>
        <v>-0.2745277506606883</v>
      </c>
    </row>
    <row r="328" spans="1:19">
      <c r="A328" s="48">
        <f>Prices!A329</f>
        <v>42468</v>
      </c>
      <c r="B328" s="47">
        <f>LN(Prices!B329/Prices!B328)</f>
        <v>-1.3455315495584028E-2</v>
      </c>
      <c r="C328" s="47">
        <f>LN(Prices!C329/Prices!C328)</f>
        <v>-1.7255773138055252E-3</v>
      </c>
      <c r="D328" s="47">
        <f>LN(Prices!D329/Prices!D328)</f>
        <v>4.1717602220415952E-3</v>
      </c>
      <c r="E328" s="47">
        <f>LN(Prices!E329/Prices!E328)</f>
        <v>-4.8528059933030674E-3</v>
      </c>
      <c r="F328" s="47">
        <f>LN(Prices!F329/Prices!F328)</f>
        <v>-6.1844693275778751E-3</v>
      </c>
      <c r="G328" s="47">
        <f>LN(Prices!G329/Prices!G328)</f>
        <v>8.1175919854568054E-2</v>
      </c>
      <c r="H328" s="47">
        <f>LN(Prices!H329/Prices!H328)</f>
        <v>1.0734829479704829E-3</v>
      </c>
      <c r="I328" s="47">
        <f>LN(Prices!I329/Prices!I328)</f>
        <v>-2.1856442850920216E-4</v>
      </c>
      <c r="J328" s="47">
        <f>LN(Prices!J329/Prices!J328)</f>
        <v>3.7701236854943399E-3</v>
      </c>
      <c r="K328" s="47">
        <f>LN(Prices!K329/Prices!K328)</f>
        <v>-2.8198820236714313E-3</v>
      </c>
      <c r="L328" s="47">
        <f>LN(Prices!L329/Prices!L328)</f>
        <v>-3.3296368164481369E-3</v>
      </c>
      <c r="M328" s="47">
        <f>LN(Prices!M329/Prices!M328)</f>
        <v>-1.2457893811327217E-2</v>
      </c>
      <c r="N328" s="47">
        <f>LN(Prices!N329/Prices!N328)</f>
        <v>2.0398011244197104E-2</v>
      </c>
      <c r="O328" s="47">
        <f>LN(Prices!O329/Prices!O328)</f>
        <v>6.4209075777639617E-3</v>
      </c>
      <c r="P328" s="47">
        <f>LN(Prices!P329/Prices!P328)</f>
        <v>1.2237224603588599E-2</v>
      </c>
      <c r="Q328" s="47">
        <f>LN(Prices!Q329/Prices!Q328)</f>
        <v>1.4199739904227493E-2</v>
      </c>
      <c r="R328" s="47">
        <f>LN(Prices!R329/Prices!R328)</f>
        <v>1.2384059199721622E-2</v>
      </c>
      <c r="S328" s="47">
        <f>LN(Prices!S329/Prices!S328)</f>
        <v>7.1263020021490486E-2</v>
      </c>
    </row>
    <row r="329" spans="1:19">
      <c r="A329" s="48">
        <f>Prices!A330</f>
        <v>42475</v>
      </c>
      <c r="B329" s="47">
        <f>LN(Prices!B330/Prices!B329)</f>
        <v>3.3001053648429993E-2</v>
      </c>
      <c r="C329" s="47">
        <f>LN(Prices!C330/Prices!C329)</f>
        <v>1.7973589390534936E-2</v>
      </c>
      <c r="D329" s="47">
        <f>LN(Prices!D330/Prices!D329)</f>
        <v>7.9895246996571911E-3</v>
      </c>
      <c r="E329" s="47">
        <f>LN(Prices!E330/Prices!E329)</f>
        <v>2.3176225905407955E-2</v>
      </c>
      <c r="F329" s="47">
        <f>LN(Prices!F330/Prices!F329)</f>
        <v>2.4386829862216634E-2</v>
      </c>
      <c r="G329" s="47">
        <f>LN(Prices!G330/Prices!G329)</f>
        <v>2.728297163592823E-2</v>
      </c>
      <c r="H329" s="47">
        <f>LN(Prices!H330/Prices!H329)</f>
        <v>-1.1206157764475412E-3</v>
      </c>
      <c r="I329" s="47">
        <f>LN(Prices!I330/Prices!I329)</f>
        <v>9.9394421322513537E-3</v>
      </c>
      <c r="J329" s="47">
        <f>LN(Prices!J330/Prices!J329)</f>
        <v>-7.5373180134702053E-3</v>
      </c>
      <c r="K329" s="47">
        <f>LN(Prices!K330/Prices!K329)</f>
        <v>7.3852982062652759E-3</v>
      </c>
      <c r="L329" s="47">
        <f>LN(Prices!L330/Prices!L329)</f>
        <v>5.3589706002342401E-3</v>
      </c>
      <c r="M329" s="47">
        <f>LN(Prices!M330/Prices!M329)</f>
        <v>-3.3043556061167399E-2</v>
      </c>
      <c r="N329" s="47">
        <f>LN(Prices!N330/Prices!N329)</f>
        <v>1.2282858185765262E-3</v>
      </c>
      <c r="O329" s="47">
        <f>LN(Prices!O330/Prices!O329)</f>
        <v>-6.7749024131363179E-3</v>
      </c>
      <c r="P329" s="47">
        <f>LN(Prices!P330/Prices!P329)</f>
        <v>-4.0624587087228067E-3</v>
      </c>
      <c r="Q329" s="47">
        <f>LN(Prices!Q330/Prices!Q329)</f>
        <v>7.0858507093508744E-2</v>
      </c>
      <c r="R329" s="47">
        <f>LN(Prices!R330/Prices!R329)</f>
        <v>9.3910599449901516E-2</v>
      </c>
      <c r="S329" s="47">
        <f>LN(Prices!S330/Prices!S329)</f>
        <v>-0.16657319982581539</v>
      </c>
    </row>
    <row r="330" spans="1:19">
      <c r="A330" s="48">
        <f>Prices!A331</f>
        <v>42482</v>
      </c>
      <c r="B330" s="47">
        <f>LN(Prices!B331/Prices!B330)</f>
        <v>-1.954864976676845E-3</v>
      </c>
      <c r="C330" s="47">
        <f>LN(Prices!C331/Prices!C330)</f>
        <v>1.5603262213425749E-2</v>
      </c>
      <c r="D330" s="47">
        <f>LN(Prices!D331/Prices!D330)</f>
        <v>-7.3804803728575201E-3</v>
      </c>
      <c r="E330" s="47">
        <f>LN(Prices!E331/Prices!E330)</f>
        <v>9.354660905944702E-3</v>
      </c>
      <c r="F330" s="47">
        <f>LN(Prices!F331/Prices!F330)</f>
        <v>7.9572718757404699E-3</v>
      </c>
      <c r="G330" s="47">
        <f>LN(Prices!G331/Prices!G330)</f>
        <v>4.5580954310602398E-2</v>
      </c>
      <c r="H330" s="47">
        <f>LN(Prices!H331/Prices!H330)</f>
        <v>-4.3093374054189101E-3</v>
      </c>
      <c r="I330" s="47">
        <f>LN(Prices!I331/Prices!I330)</f>
        <v>-1.457715611815652E-2</v>
      </c>
      <c r="J330" s="47">
        <f>LN(Prices!J331/Prices!J330)</f>
        <v>3.6945838475796531E-3</v>
      </c>
      <c r="K330" s="47">
        <f>LN(Prices!K331/Prices!K330)</f>
        <v>2.7991620796145524E-3</v>
      </c>
      <c r="L330" s="47">
        <f>LN(Prices!L331/Prices!L330)</f>
        <v>-1.2909176527628704E-3</v>
      </c>
      <c r="M330" s="47">
        <f>LN(Prices!M331/Prices!M330)</f>
        <v>1.5721092616941931E-3</v>
      </c>
      <c r="N330" s="47">
        <f>LN(Prices!N331/Prices!N330)</f>
        <v>-9.6917058163849025E-3</v>
      </c>
      <c r="O330" s="47">
        <f>LN(Prices!O331/Prices!O330)</f>
        <v>6.9155592809397289E-3</v>
      </c>
      <c r="P330" s="47">
        <f>LN(Prices!P331/Prices!P330)</f>
        <v>1.2130170943745151E-2</v>
      </c>
      <c r="Q330" s="47">
        <f>LN(Prices!Q331/Prices!Q330)</f>
        <v>-1.1695029031579022E-2</v>
      </c>
      <c r="R330" s="47">
        <f>LN(Prices!R331/Prices!R330)</f>
        <v>3.5767223858631139E-2</v>
      </c>
      <c r="S330" s="47">
        <f>LN(Prices!S331/Prices!S330)</f>
        <v>9.0754363268464117E-2</v>
      </c>
    </row>
    <row r="331" spans="1:19">
      <c r="A331" s="48">
        <f>Prices!A332</f>
        <v>42489</v>
      </c>
      <c r="B331" s="47">
        <f>LN(Prices!B332/Prices!B331)</f>
        <v>-1.2182919315674519E-3</v>
      </c>
      <c r="C331" s="47">
        <f>LN(Prices!C332/Prices!C331)</f>
        <v>9.4514311635146356E-3</v>
      </c>
      <c r="D331" s="47">
        <f>LN(Prices!D332/Prices!D331)</f>
        <v>1.0147133443510991E-4</v>
      </c>
      <c r="E331" s="47">
        <f>LN(Prices!E332/Prices!E331)</f>
        <v>-9.1571312234750256E-3</v>
      </c>
      <c r="F331" s="47">
        <f>LN(Prices!F332/Prices!F331)</f>
        <v>-7.0838548884049318E-3</v>
      </c>
      <c r="G331" s="47">
        <f>LN(Prices!G332/Prices!G331)</f>
        <v>6.4801731894713555E-2</v>
      </c>
      <c r="H331" s="47">
        <f>LN(Prices!H332/Prices!H331)</f>
        <v>-6.4017136558983426E-4</v>
      </c>
      <c r="I331" s="47">
        <f>LN(Prices!I332/Prices!I331)</f>
        <v>2.2994918186982377E-2</v>
      </c>
      <c r="J331" s="47">
        <f>LN(Prices!J332/Prices!J331)</f>
        <v>7.3565672987394989E-3</v>
      </c>
      <c r="K331" s="47">
        <f>LN(Prices!K332/Prices!K331)</f>
        <v>-3.4946706628598273E-4</v>
      </c>
      <c r="L331" s="47">
        <f>LN(Prices!L332/Prices!L331)</f>
        <v>1.3016958937462016E-2</v>
      </c>
      <c r="M331" s="47">
        <f>LN(Prices!M332/Prices!M331)</f>
        <v>3.0217078746818529E-2</v>
      </c>
      <c r="N331" s="47">
        <f>LN(Prices!N332/Prices!N331)</f>
        <v>-5.9494914203305207E-3</v>
      </c>
      <c r="O331" s="47">
        <f>LN(Prices!O332/Prices!O331)</f>
        <v>1.3411768510752126E-2</v>
      </c>
      <c r="P331" s="47">
        <f>LN(Prices!P332/Prices!P331)</f>
        <v>3.3212845953441351E-2</v>
      </c>
      <c r="Q331" s="47">
        <f>LN(Prices!Q332/Prices!Q331)</f>
        <v>1.2372299853422216E-2</v>
      </c>
      <c r="R331" s="47">
        <f>LN(Prices!R332/Prices!R331)</f>
        <v>5.5204554347095723E-2</v>
      </c>
      <c r="S331" s="47">
        <f>LN(Prices!S332/Prices!S331)</f>
        <v>7.4760075209109197E-2</v>
      </c>
    </row>
    <row r="332" spans="1:19">
      <c r="A332" s="48">
        <f>Prices!A333</f>
        <v>42496</v>
      </c>
      <c r="B332" s="47">
        <f>LN(Prices!B333/Prices!B332)</f>
        <v>-3.9156280556285693E-2</v>
      </c>
      <c r="C332" s="47">
        <f>LN(Prices!C333/Prices!C332)</f>
        <v>-3.6099152424944568E-2</v>
      </c>
      <c r="D332" s="47">
        <f>LN(Prices!D333/Prices!D332)</f>
        <v>9.5428761856541956E-3</v>
      </c>
      <c r="E332" s="47">
        <f>LN(Prices!E333/Prices!E332)</f>
        <v>-1.6663079153709695E-2</v>
      </c>
      <c r="F332" s="47">
        <f>LN(Prices!F333/Prices!F332)</f>
        <v>-1.8567421407576286E-2</v>
      </c>
      <c r="G332" s="47">
        <f>LN(Prices!G333/Prices!G332)</f>
        <v>-5.9054589639145602E-2</v>
      </c>
      <c r="H332" s="47">
        <f>LN(Prices!H333/Prices!H332)</f>
        <v>4.6893318401637083E-3</v>
      </c>
      <c r="I332" s="47">
        <f>LN(Prices!I333/Prices!I332)</f>
        <v>-7.9967952629009902E-3</v>
      </c>
      <c r="J332" s="47">
        <f>LN(Prices!J333/Prices!J332)</f>
        <v>-9.3668695975701807E-3</v>
      </c>
      <c r="K332" s="47">
        <f>LN(Prices!K333/Prices!K332)</f>
        <v>-2.8001418366102333E-3</v>
      </c>
      <c r="L332" s="47">
        <f>LN(Prices!L333/Prices!L332)</f>
        <v>-1.25114583796872E-2</v>
      </c>
      <c r="M332" s="47">
        <f>LN(Prices!M333/Prices!M332)</f>
        <v>-4.8400245576803939E-2</v>
      </c>
      <c r="N332" s="47">
        <f>LN(Prices!N333/Prices!N332)</f>
        <v>1.9054916688227837E-2</v>
      </c>
      <c r="O332" s="47">
        <f>LN(Prices!O333/Prices!O332)</f>
        <v>1.3576584264530154E-2</v>
      </c>
      <c r="P332" s="47">
        <f>LN(Prices!P333/Prices!P332)</f>
        <v>7.8395762882170527E-4</v>
      </c>
      <c r="Q332" s="47">
        <f>LN(Prices!Q333/Prices!Q332)</f>
        <v>5.2400709782206962E-4</v>
      </c>
      <c r="R332" s="47">
        <f>LN(Prices!R333/Prices!R332)</f>
        <v>3.517950712117332E-2</v>
      </c>
      <c r="S332" s="47">
        <f>LN(Prices!S333/Prices!S332)</f>
        <v>5.1611040511073319E-2</v>
      </c>
    </row>
    <row r="333" spans="1:19">
      <c r="A333" s="48">
        <f>Prices!A334</f>
        <v>42503</v>
      </c>
      <c r="B333" s="47">
        <f>LN(Prices!B334/Prices!B333)</f>
        <v>-7.7266087517497981E-3</v>
      </c>
      <c r="C333" s="47">
        <f>LN(Prices!C334/Prices!C333)</f>
        <v>-7.102826454647794E-4</v>
      </c>
      <c r="D333" s="47">
        <f>LN(Prices!D334/Prices!D333)</f>
        <v>-1.3151428804126895E-2</v>
      </c>
      <c r="E333" s="47">
        <f>LN(Prices!E334/Prices!E333)</f>
        <v>-4.43413725775137E-3</v>
      </c>
      <c r="F333" s="47">
        <f>LN(Prices!F334/Prices!F333)</f>
        <v>-3.7552155639541886E-3</v>
      </c>
      <c r="G333" s="47">
        <f>LN(Prices!G334/Prices!G333)</f>
        <v>5.2801964016332935E-2</v>
      </c>
      <c r="H333" s="47">
        <f>LN(Prices!H334/Prices!H333)</f>
        <v>2.0579013739536187E-4</v>
      </c>
      <c r="I333" s="47">
        <f>LN(Prices!I334/Prices!I333)</f>
        <v>-7.0104048343022579E-3</v>
      </c>
      <c r="J333" s="47">
        <f>LN(Prices!J334/Prices!J333)</f>
        <v>-5.0856185174200366E-3</v>
      </c>
      <c r="K333" s="47">
        <f>LN(Prices!K334/Prices!K333)</f>
        <v>2.4505526003981877E-3</v>
      </c>
      <c r="L333" s="47">
        <f>LN(Prices!L334/Prices!L333)</f>
        <v>-8.4721939209035889E-3</v>
      </c>
      <c r="M333" s="47">
        <f>LN(Prices!M334/Prices!M333)</f>
        <v>7.7799520690992763E-3</v>
      </c>
      <c r="N333" s="47">
        <f>LN(Prices!N334/Prices!N333)</f>
        <v>-3.9399429332224439E-3</v>
      </c>
      <c r="O333" s="47">
        <f>LN(Prices!O334/Prices!O333)</f>
        <v>-1.246701410908448E-2</v>
      </c>
      <c r="P333" s="47">
        <f>LN(Prices!P334/Prices!P333)</f>
        <v>-1.3301506330438136E-2</v>
      </c>
      <c r="Q333" s="47">
        <f>LN(Prices!Q334/Prices!Q333)</f>
        <v>-4.1198591179657837E-2</v>
      </c>
      <c r="R333" s="47">
        <f>LN(Prices!R334/Prices!R333)</f>
        <v>-2.7536157808605289E-2</v>
      </c>
      <c r="S333" s="47">
        <f>LN(Prices!S334/Prices!S333)</f>
        <v>0.35737892144052669</v>
      </c>
    </row>
    <row r="334" spans="1:19">
      <c r="A334" s="48">
        <f>Prices!A335</f>
        <v>42510</v>
      </c>
      <c r="B334" s="47">
        <f>LN(Prices!B335/Prices!B334)</f>
        <v>-1.2026216732991889E-2</v>
      </c>
      <c r="C334" s="47">
        <f>LN(Prices!C335/Prices!C334)</f>
        <v>-1.2286061783381598E-2</v>
      </c>
      <c r="D334" s="47">
        <f>LN(Prices!D335/Prices!D334)</f>
        <v>-1.2346784577350825E-2</v>
      </c>
      <c r="E334" s="47">
        <f>LN(Prices!E335/Prices!E334)</f>
        <v>2.399437009017639E-3</v>
      </c>
      <c r="F334" s="47">
        <f>LN(Prices!F335/Prices!F334)</f>
        <v>2.2293712854620316E-3</v>
      </c>
      <c r="G334" s="47">
        <f>LN(Prices!G335/Prices!G334)</f>
        <v>1.8436565709436005E-2</v>
      </c>
      <c r="H334" s="47">
        <f>LN(Prices!H335/Prices!H334)</f>
        <v>-2.8731047867208547E-3</v>
      </c>
      <c r="I334" s="47">
        <f>LN(Prices!I335/Prices!I334)</f>
        <v>-2.184294453042681E-2</v>
      </c>
      <c r="J334" s="47">
        <f>LN(Prices!J335/Prices!J334)</f>
        <v>-7.7722730163833258E-3</v>
      </c>
      <c r="K334" s="47">
        <f>LN(Prices!K335/Prices!K334)</f>
        <v>-1.0191618701998769E-2</v>
      </c>
      <c r="L334" s="47">
        <f>LN(Prices!L335/Prices!L334)</f>
        <v>-8.7809999062032247E-3</v>
      </c>
      <c r="M334" s="47">
        <f>LN(Prices!M335/Prices!M334)</f>
        <v>1.3447918870597719E-2</v>
      </c>
      <c r="N334" s="47">
        <f>LN(Prices!N335/Prices!N334)</f>
        <v>-8.1036293015333358E-3</v>
      </c>
      <c r="O334" s="47">
        <f>LN(Prices!O335/Prices!O334)</f>
        <v>-5.6299019250396626E-3</v>
      </c>
      <c r="P334" s="47">
        <f>LN(Prices!P335/Prices!P334)</f>
        <v>-8.7025740738367243E-3</v>
      </c>
      <c r="Q334" s="47">
        <f>LN(Prices!Q335/Prices!Q334)</f>
        <v>0.16029293073191264</v>
      </c>
      <c r="R334" s="47">
        <f>LN(Prices!R335/Prices!R334)</f>
        <v>0.11269396614891225</v>
      </c>
      <c r="S334" s="47">
        <f>LN(Prices!S335/Prices!S334)</f>
        <v>-0.14597401939001303</v>
      </c>
    </row>
    <row r="335" spans="1:19">
      <c r="A335" s="48">
        <f>Prices!A336</f>
        <v>42517</v>
      </c>
      <c r="B335" s="47">
        <f>LN(Prices!B336/Prices!B335)</f>
        <v>2.4360295917689317E-2</v>
      </c>
      <c r="C335" s="47">
        <f>LN(Prices!C336/Prices!C335)</f>
        <v>1.5070895912930699E-2</v>
      </c>
      <c r="D335" s="47">
        <f>LN(Prices!D336/Prices!D335)</f>
        <v>1.4787794739785603E-2</v>
      </c>
      <c r="E335" s="47">
        <f>LN(Prices!E336/Prices!E335)</f>
        <v>2.1846993059057004E-2</v>
      </c>
      <c r="F335" s="47">
        <f>LN(Prices!F336/Prices!F335)</f>
        <v>2.0467353850540531E-2</v>
      </c>
      <c r="G335" s="47">
        <f>LN(Prices!G336/Prices!G335)</f>
        <v>1.2240054894502006E-2</v>
      </c>
      <c r="H335" s="47">
        <f>LN(Prices!H336/Prices!H335)</f>
        <v>1.4153435387777799E-3</v>
      </c>
      <c r="I335" s="47">
        <f>LN(Prices!I336/Prices!I335)</f>
        <v>1.042001931271694E-2</v>
      </c>
      <c r="J335" s="47">
        <f>LN(Prices!J336/Prices!J335)</f>
        <v>9.8681393768647232E-4</v>
      </c>
      <c r="K335" s="47">
        <f>LN(Prices!K336/Prices!K335)</f>
        <v>2.8218713610717572E-3</v>
      </c>
      <c r="L335" s="47">
        <f>LN(Prices!L336/Prices!L335)</f>
        <v>-3.3834618743830828E-3</v>
      </c>
      <c r="M335" s="47">
        <f>LN(Prices!M336/Prices!M335)</f>
        <v>1.3996477860732694E-2</v>
      </c>
      <c r="N335" s="47">
        <f>LN(Prices!N336/Prices!N335)</f>
        <v>-8.169834980936562E-3</v>
      </c>
      <c r="O335" s="47">
        <f>LN(Prices!O336/Prices!O335)</f>
        <v>1.0814663461859863E-2</v>
      </c>
      <c r="P335" s="47">
        <f>LN(Prices!P336/Prices!P335)</f>
        <v>-3.3937380975601145E-2</v>
      </c>
      <c r="Q335" s="47">
        <f>LN(Prices!Q336/Prices!Q335)</f>
        <v>0.10800982308515922</v>
      </c>
      <c r="R335" s="47">
        <f>LN(Prices!R336/Prices!R335)</f>
        <v>8.2655721964069187E-2</v>
      </c>
      <c r="S335" s="47">
        <f>LN(Prices!S336/Prices!S335)</f>
        <v>0.12031330991435106</v>
      </c>
    </row>
    <row r="336" spans="1:19">
      <c r="A336" s="48">
        <f>Prices!A337</f>
        <v>42524</v>
      </c>
      <c r="B336" s="47">
        <f>LN(Prices!B337/Prices!B336)</f>
        <v>1.6448768479719985E-2</v>
      </c>
      <c r="C336" s="47">
        <f>LN(Prices!C337/Prices!C336)</f>
        <v>9.3116447307157874E-3</v>
      </c>
      <c r="D336" s="47">
        <f>LN(Prices!D337/Prices!D336)</f>
        <v>9.4030317204170134E-3</v>
      </c>
      <c r="E336" s="47">
        <f>LN(Prices!E337/Prices!E336)</f>
        <v>1.4964306072990773E-3</v>
      </c>
      <c r="F336" s="47">
        <f>LN(Prices!F337/Prices!F336)</f>
        <v>5.2225933180975286E-3</v>
      </c>
      <c r="G336" s="47">
        <f>LN(Prices!G337/Prices!G336)</f>
        <v>6.4672820402629765E-3</v>
      </c>
      <c r="H336" s="47">
        <f>LN(Prices!H337/Prices!H336)</f>
        <v>4.0695170755695904E-3</v>
      </c>
      <c r="I336" s="47">
        <f>LN(Prices!I337/Prices!I336)</f>
        <v>3.1627290594485276E-2</v>
      </c>
      <c r="J336" s="47">
        <f>LN(Prices!J337/Prices!J336)</f>
        <v>1.4969983899552463E-2</v>
      </c>
      <c r="K336" s="47">
        <f>LN(Prices!K337/Prices!K336)</f>
        <v>1.3296207078576764E-2</v>
      </c>
      <c r="L336" s="47">
        <f>LN(Prices!L337/Prices!L336)</f>
        <v>1.9392739012691746E-2</v>
      </c>
      <c r="M336" s="47">
        <f>LN(Prices!M337/Prices!M336)</f>
        <v>2.9027596579614102E-3</v>
      </c>
      <c r="N336" s="47">
        <f>LN(Prices!N337/Prices!N336)</f>
        <v>-9.0465931144421488E-3</v>
      </c>
      <c r="O336" s="47">
        <f>LN(Prices!O337/Prices!O336)</f>
        <v>8.2401070516290257E-3</v>
      </c>
      <c r="P336" s="47">
        <f>LN(Prices!P337/Prices!P336)</f>
        <v>1.9533584988619696E-2</v>
      </c>
      <c r="Q336" s="47">
        <f>LN(Prices!Q337/Prices!Q336)</f>
        <v>0.14790167771299473</v>
      </c>
      <c r="R336" s="47">
        <f>LN(Prices!R337/Prices!R336)</f>
        <v>6.4668992792789329E-2</v>
      </c>
      <c r="S336" s="47">
        <f>LN(Prices!S337/Prices!S336)</f>
        <v>0.11706075321255945</v>
      </c>
    </row>
    <row r="337" spans="1:19">
      <c r="A337" s="48">
        <f>Prices!A338</f>
        <v>42531</v>
      </c>
      <c r="B337" s="47">
        <f>LN(Prices!B338/Prices!B337)</f>
        <v>1.9929588739595076E-3</v>
      </c>
      <c r="C337" s="47">
        <f>LN(Prices!C338/Prices!C337)</f>
        <v>1.2337223070666278E-2</v>
      </c>
      <c r="D337" s="47">
        <f>LN(Prices!D338/Prices!D337)</f>
        <v>1.3576369150043472E-3</v>
      </c>
      <c r="E337" s="47">
        <f>LN(Prices!E338/Prices!E337)</f>
        <v>-7.9909510689377614E-3</v>
      </c>
      <c r="F337" s="47">
        <f>LN(Prices!F338/Prices!F337)</f>
        <v>-8.8446543566324826E-3</v>
      </c>
      <c r="G337" s="47">
        <f>LN(Prices!G338/Prices!G337)</f>
        <v>1.7968141623641777E-2</v>
      </c>
      <c r="H337" s="47">
        <f>LN(Prices!H338/Prices!H337)</f>
        <v>3.4243116024311876E-3</v>
      </c>
      <c r="I337" s="47">
        <f>LN(Prices!I338/Prices!I337)</f>
        <v>-1.0742841317523831E-2</v>
      </c>
      <c r="J337" s="47">
        <f>LN(Prices!J338/Prices!J337)</f>
        <v>2.9801503016072448E-3</v>
      </c>
      <c r="K337" s="47">
        <f>LN(Prices!K338/Prices!K337)</f>
        <v>6.9276342178024785E-3</v>
      </c>
      <c r="L337" s="47">
        <f>LN(Prices!L338/Prices!L337)</f>
        <v>-2.4036250825300578E-3</v>
      </c>
      <c r="M337" s="47">
        <f>LN(Prices!M338/Prices!M337)</f>
        <v>-3.662264179004196E-2</v>
      </c>
      <c r="N337" s="47">
        <f>LN(Prices!N338/Prices!N337)</f>
        <v>2.0924059461272397E-2</v>
      </c>
      <c r="O337" s="47">
        <f>LN(Prices!O338/Prices!O337)</f>
        <v>-7.5508321415161785E-3</v>
      </c>
      <c r="P337" s="47">
        <f>LN(Prices!P338/Prices!P337)</f>
        <v>2.7037899120165947E-2</v>
      </c>
      <c r="Q337" s="47">
        <f>LN(Prices!Q338/Prices!Q337)</f>
        <v>0.13257075243385549</v>
      </c>
      <c r="R337" s="47">
        <f>LN(Prices!R338/Prices!R337)</f>
        <v>6.9905696744311047E-2</v>
      </c>
      <c r="S337" s="47">
        <f>LN(Prices!S338/Prices!S337)</f>
        <v>-0.23331066866965405</v>
      </c>
    </row>
    <row r="338" spans="1:19">
      <c r="A338" s="48">
        <f>Prices!A339</f>
        <v>42538</v>
      </c>
      <c r="B338" s="47">
        <f>LN(Prices!B339/Prices!B338)</f>
        <v>-1.1883443133877104E-2</v>
      </c>
      <c r="C338" s="47">
        <f>LN(Prices!C339/Prices!C338)</f>
        <v>-1.2919716918092509E-2</v>
      </c>
      <c r="D338" s="47">
        <f>LN(Prices!D339/Prices!D338)</f>
        <v>-1.0252873976665399E-2</v>
      </c>
      <c r="E338" s="47">
        <f>LN(Prices!E339/Prices!E338)</f>
        <v>-1.7837492025414094E-2</v>
      </c>
      <c r="F338" s="47">
        <f>LN(Prices!F339/Prices!F338)</f>
        <v>-1.8054906201575838E-2</v>
      </c>
      <c r="G338" s="47">
        <f>LN(Prices!G339/Prices!G338)</f>
        <v>-2.7481420536200105E-2</v>
      </c>
      <c r="H338" s="47">
        <f>LN(Prices!H339/Prices!H338)</f>
        <v>4.828280847515166E-4</v>
      </c>
      <c r="I338" s="47">
        <f>LN(Prices!I339/Prices!I338)</f>
        <v>-6.3019541443316424E-3</v>
      </c>
      <c r="J338" s="47">
        <f>LN(Prices!J339/Prices!J338)</f>
        <v>1.0089535245107995E-2</v>
      </c>
      <c r="K338" s="47">
        <f>LN(Prices!K339/Prices!K338)</f>
        <v>-1.1107368620510438E-2</v>
      </c>
      <c r="L338" s="47">
        <f>LN(Prices!L339/Prices!L338)</f>
        <v>3.326560081130928E-3</v>
      </c>
      <c r="M338" s="47">
        <f>LN(Prices!M339/Prices!M338)</f>
        <v>4.4063259780465804E-3</v>
      </c>
      <c r="N338" s="47">
        <f>LN(Prices!N339/Prices!N338)</f>
        <v>-8.6726207300671307E-3</v>
      </c>
      <c r="O338" s="47">
        <f>LN(Prices!O339/Prices!O338)</f>
        <v>-1.7866928759772392E-2</v>
      </c>
      <c r="P338" s="47">
        <f>LN(Prices!P339/Prices!P338)</f>
        <v>1.4794238739739132E-2</v>
      </c>
      <c r="Q338" s="47">
        <f>LN(Prices!Q339/Prices!Q338)</f>
        <v>-0.19627849849961568</v>
      </c>
      <c r="R338" s="47">
        <f>LN(Prices!R339/Prices!R338)</f>
        <v>-0.31481073984003355</v>
      </c>
      <c r="S338" s="47">
        <f>LN(Prices!S339/Prices!S338)</f>
        <v>0.11408150116327094</v>
      </c>
    </row>
    <row r="339" spans="1:19">
      <c r="A339" s="48">
        <f>Prices!A340</f>
        <v>42545</v>
      </c>
      <c r="B339" s="47">
        <f>LN(Prices!B340/Prices!B339)</f>
        <v>-3.7230625910351896E-3</v>
      </c>
      <c r="C339" s="47">
        <f>LN(Prices!C340/Prices!C339)</f>
        <v>-1.3886716280862962E-2</v>
      </c>
      <c r="D339" s="47">
        <f>LN(Prices!D340/Prices!D339)</f>
        <v>-6.3660422271238169E-3</v>
      </c>
      <c r="E339" s="47">
        <f>LN(Prices!E340/Prices!E339)</f>
        <v>-1.6637411166485191E-2</v>
      </c>
      <c r="F339" s="47">
        <f>LN(Prices!F340/Prices!F339)</f>
        <v>-1.8322006540039151E-2</v>
      </c>
      <c r="G339" s="47">
        <f>LN(Prices!G340/Prices!G339)</f>
        <v>-1.5577277472245112E-2</v>
      </c>
      <c r="H339" s="47">
        <f>LN(Prices!H340/Prices!H339)</f>
        <v>2.6954060887064589E-3</v>
      </c>
      <c r="I339" s="47">
        <f>LN(Prices!I340/Prices!I339)</f>
        <v>-7.4966319306809213E-3</v>
      </c>
      <c r="J339" s="47">
        <f>LN(Prices!J340/Prices!J339)</f>
        <v>8.0790216697315361E-4</v>
      </c>
      <c r="K339" s="47">
        <f>LN(Prices!K340/Prices!K339)</f>
        <v>3.1364374901303115E-3</v>
      </c>
      <c r="L339" s="47">
        <f>LN(Prices!L340/Prices!L339)</f>
        <v>4.6124397508109451E-5</v>
      </c>
      <c r="M339" s="47">
        <f>LN(Prices!M340/Prices!M339)</f>
        <v>-2.4334865551121635E-2</v>
      </c>
      <c r="N339" s="47">
        <f>LN(Prices!N340/Prices!N339)</f>
        <v>2.6628810338484572E-3</v>
      </c>
      <c r="O339" s="47">
        <f>LN(Prices!O340/Prices!O339)</f>
        <v>6.5023826378159989E-3</v>
      </c>
      <c r="P339" s="47">
        <f>LN(Prices!P340/Prices!P339)</f>
        <v>2.8197671547119104E-2</v>
      </c>
      <c r="Q339" s="47">
        <f>LN(Prices!Q340/Prices!Q339)</f>
        <v>5.6314232554183857E-2</v>
      </c>
      <c r="R339" s="47">
        <f>LN(Prices!R340/Prices!R339)</f>
        <v>6.9992371820034996E-2</v>
      </c>
      <c r="S339" s="47">
        <f>LN(Prices!S340/Prices!S339)</f>
        <v>-0.1537889507583837</v>
      </c>
    </row>
    <row r="340" spans="1:19">
      <c r="A340" s="48">
        <f>Prices!A341</f>
        <v>42552</v>
      </c>
      <c r="B340" s="47">
        <f>LN(Prices!B341/Prices!B340)</f>
        <v>3.9778847719668456E-2</v>
      </c>
      <c r="C340" s="47">
        <f>LN(Prices!C341/Prices!C340)</f>
        <v>1.8904658988954114E-2</v>
      </c>
      <c r="D340" s="47">
        <f>LN(Prices!D341/Prices!D340)</f>
        <v>3.9863071711616571E-2</v>
      </c>
      <c r="E340" s="47">
        <f>LN(Prices!E341/Prices!E340)</f>
        <v>3.1491872965866745E-2</v>
      </c>
      <c r="F340" s="47">
        <f>LN(Prices!F341/Prices!F340)</f>
        <v>3.1987915790760317E-2</v>
      </c>
      <c r="G340" s="47">
        <f>LN(Prices!G341/Prices!G340)</f>
        <v>3.9292215212968461E-2</v>
      </c>
      <c r="H340" s="47">
        <f>LN(Prices!H341/Prices!H340)</f>
        <v>9.2601035393578297E-3</v>
      </c>
      <c r="I340" s="47">
        <f>LN(Prices!I341/Prices!I340)</f>
        <v>3.7443737651230082E-2</v>
      </c>
      <c r="J340" s="47">
        <f>LN(Prices!J341/Prices!J340)</f>
        <v>9.7221648667722635E-3</v>
      </c>
      <c r="K340" s="47">
        <f>LN(Prices!K341/Prices!K340)</f>
        <v>2.7793863201228335E-2</v>
      </c>
      <c r="L340" s="47">
        <f>LN(Prices!L341/Prices!L340)</f>
        <v>1.1510456572848299E-2</v>
      </c>
      <c r="M340" s="47">
        <f>LN(Prices!M341/Prices!M340)</f>
        <v>-2.170417529895385E-2</v>
      </c>
      <c r="N340" s="47">
        <f>LN(Prices!N341/Prices!N340)</f>
        <v>-1.906183269810385E-2</v>
      </c>
      <c r="O340" s="47">
        <f>LN(Prices!O341/Prices!O340)</f>
        <v>-5.6334756385691763E-2</v>
      </c>
      <c r="P340" s="47">
        <f>LN(Prices!P341/Prices!P340)</f>
        <v>4.4987968070190846E-3</v>
      </c>
      <c r="Q340" s="47">
        <f>LN(Prices!Q341/Prices!Q340)</f>
        <v>-2.2205351719082587E-2</v>
      </c>
      <c r="R340" s="47">
        <f>LN(Prices!R341/Prices!R340)</f>
        <v>-4.7741762885215318E-2</v>
      </c>
      <c r="S340" s="47">
        <f>LN(Prices!S341/Prices!S340)</f>
        <v>-7.7163593294001229E-2</v>
      </c>
    </row>
    <row r="341" spans="1:19">
      <c r="A341" s="48">
        <f>Prices!A342</f>
        <v>42559</v>
      </c>
      <c r="B341" s="47">
        <f>LN(Prices!B342/Prices!B341)</f>
        <v>-5.2393546859997127E-3</v>
      </c>
      <c r="C341" s="47">
        <f>LN(Prices!C342/Prices!C341)</f>
        <v>-1.0599070571915691E-2</v>
      </c>
      <c r="D341" s="47">
        <f>LN(Prices!D342/Prices!D341)</f>
        <v>-5.8930414709427244E-4</v>
      </c>
      <c r="E341" s="47">
        <f>LN(Prices!E342/Prices!E341)</f>
        <v>1.2400003996621187E-3</v>
      </c>
      <c r="F341" s="47">
        <f>LN(Prices!F342/Prices!F341)</f>
        <v>2.5131942831463193E-4</v>
      </c>
      <c r="G341" s="47">
        <f>LN(Prices!G342/Prices!G341)</f>
        <v>-7.3970482560703765E-2</v>
      </c>
      <c r="H341" s="47">
        <f>LN(Prices!H342/Prices!H341)</f>
        <v>3.5203844017928938E-3</v>
      </c>
      <c r="I341" s="47">
        <f>LN(Prices!I342/Prices!I341)</f>
        <v>-1.384749538028951E-2</v>
      </c>
      <c r="J341" s="47">
        <f>LN(Prices!J342/Prices!J341)</f>
        <v>2.8071649032397894E-3</v>
      </c>
      <c r="K341" s="47">
        <f>LN(Prices!K342/Prices!K341)</f>
        <v>1.8441427902722931E-2</v>
      </c>
      <c r="L341" s="47">
        <f>LN(Prices!L342/Prices!L341)</f>
        <v>2.0041912511706696E-3</v>
      </c>
      <c r="M341" s="47">
        <f>LN(Prices!M342/Prices!M341)</f>
        <v>4.1055776143862086E-3</v>
      </c>
      <c r="N341" s="47">
        <f>LN(Prices!N342/Prices!N341)</f>
        <v>6.4841725744585431E-3</v>
      </c>
      <c r="O341" s="47">
        <f>LN(Prices!O342/Prices!O341)</f>
        <v>-2.3680075169313659E-2</v>
      </c>
      <c r="P341" s="47">
        <f>LN(Prices!P342/Prices!P341)</f>
        <v>1.2638996837026356E-2</v>
      </c>
      <c r="Q341" s="47">
        <f>LN(Prices!Q342/Prices!Q341)</f>
        <v>4.4164875419117067E-2</v>
      </c>
      <c r="R341" s="47">
        <f>LN(Prices!R342/Prices!R341)</f>
        <v>1.2150817782512528E-2</v>
      </c>
      <c r="S341" s="47">
        <f>LN(Prices!S342/Prices!S341)</f>
        <v>1.9856248036694966E-2</v>
      </c>
    </row>
    <row r="342" spans="1:19">
      <c r="A342" s="48">
        <f>Prices!A343</f>
        <v>42566</v>
      </c>
      <c r="B342" s="47">
        <f>LN(Prices!B343/Prices!B342)</f>
        <v>3.8704620315265802E-2</v>
      </c>
      <c r="C342" s="47">
        <f>LN(Prices!C343/Prices!C342)</f>
        <v>1.2387965745344603E-2</v>
      </c>
      <c r="D342" s="47">
        <f>LN(Prices!D343/Prices!D342)</f>
        <v>1.3563830119635871E-2</v>
      </c>
      <c r="E342" s="47">
        <f>LN(Prices!E343/Prices!E342)</f>
        <v>2.2749271971818759E-2</v>
      </c>
      <c r="F342" s="47">
        <f>LN(Prices!F343/Prices!F342)</f>
        <v>2.359185651437028E-2</v>
      </c>
      <c r="G342" s="47">
        <f>LN(Prices!G343/Prices!G342)</f>
        <v>1.801468660255973E-2</v>
      </c>
      <c r="H342" s="47">
        <f>LN(Prices!H343/Prices!H342)</f>
        <v>-8.3882800164913947E-3</v>
      </c>
      <c r="I342" s="47">
        <f>LN(Prices!I343/Prices!I342)</f>
        <v>2.0930854550669585E-2</v>
      </c>
      <c r="J342" s="47">
        <f>LN(Prices!J343/Prices!J342)</f>
        <v>-1.8791825199246525E-3</v>
      </c>
      <c r="K342" s="47">
        <f>LN(Prices!K343/Prices!K342)</f>
        <v>-1.3297874300016886E-3</v>
      </c>
      <c r="L342" s="47">
        <f>LN(Prices!L343/Prices!L342)</f>
        <v>-3.640997673574868E-4</v>
      </c>
      <c r="M342" s="47">
        <f>LN(Prices!M343/Prices!M342)</f>
        <v>-2.0499387390062504E-2</v>
      </c>
      <c r="N342" s="47">
        <f>LN(Prices!N343/Prices!N342)</f>
        <v>-8.1118065353762946E-3</v>
      </c>
      <c r="O342" s="47">
        <f>LN(Prices!O343/Prices!O342)</f>
        <v>-2.2646856724561213E-2</v>
      </c>
      <c r="P342" s="47">
        <f>LN(Prices!P343/Prices!P342)</f>
        <v>-1.7888313414191215E-2</v>
      </c>
      <c r="Q342" s="47">
        <f>LN(Prices!Q343/Prices!Q342)</f>
        <v>-2.5517682712001784E-2</v>
      </c>
      <c r="R342" s="47">
        <f>LN(Prices!R343/Prices!R342)</f>
        <v>-2.197890671877523E-2</v>
      </c>
      <c r="S342" s="47">
        <f>LN(Prices!S343/Prices!S342)</f>
        <v>0.12105441403856596</v>
      </c>
    </row>
    <row r="343" spans="1:19">
      <c r="A343" s="48">
        <f>Prices!A344</f>
        <v>42573</v>
      </c>
      <c r="B343" s="47">
        <f>LN(Prices!B344/Prices!B343)</f>
        <v>2.2944879802156651E-3</v>
      </c>
      <c r="C343" s="47">
        <f>LN(Prices!C344/Prices!C343)</f>
        <v>-7.1424273981823662E-3</v>
      </c>
      <c r="D343" s="47">
        <f>LN(Prices!D344/Prices!D343)</f>
        <v>1.6199551505741129E-2</v>
      </c>
      <c r="E343" s="47">
        <f>LN(Prices!E344/Prices!E343)</f>
        <v>3.7563799841176049E-3</v>
      </c>
      <c r="F343" s="47">
        <f>LN(Prices!F344/Prices!F343)</f>
        <v>3.4912600923193413E-3</v>
      </c>
      <c r="G343" s="47">
        <f>LN(Prices!G344/Prices!G343)</f>
        <v>-4.1163367631247276E-2</v>
      </c>
      <c r="H343" s="47">
        <f>LN(Prices!H344/Prices!H343)</f>
        <v>-1.7796578006496402E-4</v>
      </c>
      <c r="I343" s="47">
        <f>LN(Prices!I344/Prices!I343)</f>
        <v>1.3765035125221472E-2</v>
      </c>
      <c r="J343" s="47">
        <f>LN(Prices!J344/Prices!J343)</f>
        <v>-8.0790183987087209E-3</v>
      </c>
      <c r="K343" s="47">
        <f>LN(Prices!K344/Prices!K343)</f>
        <v>9.9750631712555997E-4</v>
      </c>
      <c r="L343" s="47">
        <f>LN(Prices!L344/Prices!L343)</f>
        <v>-1.1537532982410597E-2</v>
      </c>
      <c r="M343" s="47">
        <f>LN(Prices!M344/Prices!M343)</f>
        <v>4.5641587331052669E-2</v>
      </c>
      <c r="N343" s="47">
        <f>LN(Prices!N344/Prices!N343)</f>
        <v>-9.0538711481245664E-4</v>
      </c>
      <c r="O343" s="47">
        <f>LN(Prices!O344/Prices!O343)</f>
        <v>1.6695134287503677E-2</v>
      </c>
      <c r="P343" s="47">
        <f>LN(Prices!P344/Prices!P343)</f>
        <v>-3.7686077075852024E-3</v>
      </c>
      <c r="Q343" s="47">
        <f>LN(Prices!Q344/Prices!Q343)</f>
        <v>-5.8432405393727654E-2</v>
      </c>
      <c r="R343" s="47">
        <f>LN(Prices!R344/Prices!R343)</f>
        <v>-2.7536157808605289E-2</v>
      </c>
      <c r="S343" s="47">
        <f>LN(Prices!S344/Prices!S343)</f>
        <v>-6.2903542792820399E-2</v>
      </c>
    </row>
    <row r="344" spans="1:19">
      <c r="A344" s="48">
        <f>Prices!A345</f>
        <v>42580</v>
      </c>
      <c r="B344" s="47">
        <f>LN(Prices!B345/Prices!B344)</f>
        <v>6.9761930629192222E-3</v>
      </c>
      <c r="C344" s="47">
        <f>LN(Prices!C345/Prices!C344)</f>
        <v>7.3383320535484343E-3</v>
      </c>
      <c r="D344" s="47">
        <f>LN(Prices!D345/Prices!D344)</f>
        <v>1.0152371464018128E-2</v>
      </c>
      <c r="E344" s="47">
        <f>LN(Prices!E345/Prices!E344)</f>
        <v>8.6445783839483141E-3</v>
      </c>
      <c r="F344" s="47">
        <f>LN(Prices!F345/Prices!F344)</f>
        <v>1.0280208544170961E-2</v>
      </c>
      <c r="G344" s="47">
        <f>LN(Prices!G345/Prices!G344)</f>
        <v>-7.331699930006999E-2</v>
      </c>
      <c r="H344" s="47">
        <f>LN(Prices!H345/Prices!H344)</f>
        <v>3.326028073411915E-3</v>
      </c>
      <c r="I344" s="47">
        <f>LN(Prices!I345/Prices!I344)</f>
        <v>1.6920320256992527E-2</v>
      </c>
      <c r="J344" s="47">
        <f>LN(Prices!J345/Prices!J344)</f>
        <v>1.4050232100031913E-2</v>
      </c>
      <c r="K344" s="47">
        <f>LN(Prices!K345/Prices!K344)</f>
        <v>2.2971269470630439E-3</v>
      </c>
      <c r="L344" s="47">
        <f>LN(Prices!L345/Prices!L344)</f>
        <v>1.987846982545605E-2</v>
      </c>
      <c r="M344" s="47">
        <f>LN(Prices!M345/Prices!M344)</f>
        <v>1.0127387679453786E-2</v>
      </c>
      <c r="N344" s="47">
        <f>LN(Prices!N345/Prices!N344)</f>
        <v>-6.5430985889360586E-3</v>
      </c>
      <c r="O344" s="47">
        <f>LN(Prices!O345/Prices!O344)</f>
        <v>-4.2621268569418835E-3</v>
      </c>
      <c r="P344" s="47">
        <f>LN(Prices!P345/Prices!P344)</f>
        <v>1.7214752457956232E-2</v>
      </c>
      <c r="Q344" s="47">
        <f>LN(Prices!Q345/Prices!Q344)</f>
        <v>-5.1168922173686786E-2</v>
      </c>
      <c r="R344" s="47">
        <f>LN(Prices!R345/Prices!R344)</f>
        <v>-4.6761765908039328E-2</v>
      </c>
      <c r="S344" s="47">
        <f>LN(Prices!S345/Prices!S344)</f>
        <v>-7.7095957488194727E-2</v>
      </c>
    </row>
    <row r="345" spans="1:19">
      <c r="A345" s="48">
        <f>Prices!A346</f>
        <v>42587</v>
      </c>
      <c r="B345" s="47">
        <f>LN(Prices!B346/Prices!B345)</f>
        <v>1.1315363391497869E-2</v>
      </c>
      <c r="C345" s="47">
        <f>LN(Prices!C346/Prices!C345)</f>
        <v>-8.7776192290237847E-3</v>
      </c>
      <c r="D345" s="47">
        <f>LN(Prices!D346/Prices!D345)</f>
        <v>-1.7282441148748075E-2</v>
      </c>
      <c r="E345" s="47">
        <f>LN(Prices!E346/Prices!E345)</f>
        <v>-2.9897301268312663E-3</v>
      </c>
      <c r="F345" s="47">
        <f>LN(Prices!F346/Prices!F345)</f>
        <v>-3.0304890154611275E-3</v>
      </c>
      <c r="G345" s="47">
        <f>LN(Prices!G346/Prices!G345)</f>
        <v>4.1744790468939745E-2</v>
      </c>
      <c r="H345" s="47">
        <f>LN(Prices!H346/Prices!H345)</f>
        <v>-4.6174519199571693E-3</v>
      </c>
      <c r="I345" s="47">
        <f>LN(Prices!I346/Prices!I345)</f>
        <v>-1.2190468187659537E-2</v>
      </c>
      <c r="J345" s="47">
        <f>LN(Prices!J346/Prices!J345)</f>
        <v>-5.9958665484798699E-3</v>
      </c>
      <c r="K345" s="47">
        <f>LN(Prices!K346/Prices!K345)</f>
        <v>3.3151882335972826E-4</v>
      </c>
      <c r="L345" s="47">
        <f>LN(Prices!L346/Prices!L345)</f>
        <v>3.7848112225623938E-3</v>
      </c>
      <c r="M345" s="47">
        <f>LN(Prices!M346/Prices!M345)</f>
        <v>-3.9767053159900444E-2</v>
      </c>
      <c r="N345" s="47">
        <f>LN(Prices!N346/Prices!N345)</f>
        <v>1.851821130518758E-2</v>
      </c>
      <c r="O345" s="47">
        <f>LN(Prices!O346/Prices!O345)</f>
        <v>8.9598169629782117E-3</v>
      </c>
      <c r="P345" s="47">
        <f>LN(Prices!P346/Prices!P345)</f>
        <v>3.7031825573727691E-4</v>
      </c>
      <c r="Q345" s="47">
        <f>LN(Prices!Q346/Prices!Q345)</f>
        <v>-3.7576264258422802E-2</v>
      </c>
      <c r="R345" s="47">
        <f>LN(Prices!R346/Prices!R345)</f>
        <v>-3.7944931564123367E-2</v>
      </c>
      <c r="S345" s="47">
        <f>LN(Prices!S346/Prices!S345)</f>
        <v>2.073080100268403E-2</v>
      </c>
    </row>
    <row r="346" spans="1:19">
      <c r="A346" s="48">
        <f>Prices!A347</f>
        <v>42594</v>
      </c>
      <c r="B346" s="47">
        <f>LN(Prices!B347/Prices!B346)</f>
        <v>1.7962976656158862E-2</v>
      </c>
      <c r="C346" s="47">
        <f>LN(Prices!C347/Prices!C346)</f>
        <v>1.9358991492358656E-2</v>
      </c>
      <c r="D346" s="47">
        <f>LN(Prices!D347/Prices!D346)</f>
        <v>6.0805013425905118E-3</v>
      </c>
      <c r="E346" s="47">
        <f>LN(Prices!E347/Prices!E346)</f>
        <v>1.1266501043224636E-2</v>
      </c>
      <c r="F346" s="47">
        <f>LN(Prices!F347/Prices!F346)</f>
        <v>1.1287278427874782E-2</v>
      </c>
      <c r="G346" s="47">
        <f>LN(Prices!G347/Prices!G346)</f>
        <v>5.9201853294854015E-2</v>
      </c>
      <c r="H346" s="47">
        <f>LN(Prices!H347/Prices!H346)</f>
        <v>3.530232085219603E-3</v>
      </c>
      <c r="I346" s="47">
        <f>LN(Prices!I347/Prices!I346)</f>
        <v>7.1541476717418093E-3</v>
      </c>
      <c r="J346" s="47">
        <f>LN(Prices!J347/Prices!J346)</f>
        <v>3.1203112872331281E-3</v>
      </c>
      <c r="K346" s="47">
        <f>LN(Prices!K347/Prices!K346)</f>
        <v>1.4831853817161044E-2</v>
      </c>
      <c r="L346" s="47">
        <f>LN(Prices!L347/Prices!L346)</f>
        <v>2.0476100415327214E-2</v>
      </c>
      <c r="M346" s="47">
        <f>LN(Prices!M347/Prices!M346)</f>
        <v>-3.3372626183489928E-3</v>
      </c>
      <c r="N346" s="47">
        <f>LN(Prices!N347/Prices!N346)</f>
        <v>-7.9073104969259751E-3</v>
      </c>
      <c r="O346" s="47">
        <f>LN(Prices!O347/Prices!O346)</f>
        <v>-1.3240187329150764E-2</v>
      </c>
      <c r="P346" s="47">
        <f>LN(Prices!P347/Prices!P346)</f>
        <v>4.0718504080827457E-3</v>
      </c>
      <c r="Q346" s="47">
        <f>LN(Prices!Q347/Prices!Q346)</f>
        <v>2.0179467916206222E-2</v>
      </c>
      <c r="R346" s="47">
        <f>LN(Prices!R347/Prices!R346)</f>
        <v>-2.766253492890185E-3</v>
      </c>
      <c r="S346" s="47">
        <f>LN(Prices!S347/Prices!S346)</f>
        <v>-6.2640025849306277E-3</v>
      </c>
    </row>
    <row r="347" spans="1:19">
      <c r="A347" s="48">
        <f>Prices!A348</f>
        <v>42601</v>
      </c>
      <c r="B347" s="47">
        <f>LN(Prices!B348/Prices!B347)</f>
        <v>-8.0405246753653128E-4</v>
      </c>
      <c r="C347" s="47">
        <f>LN(Prices!C348/Prices!C347)</f>
        <v>6.0030236880728909E-3</v>
      </c>
      <c r="D347" s="47">
        <f>LN(Prices!D348/Prices!D347)</f>
        <v>-1.6750487906645056E-2</v>
      </c>
      <c r="E347" s="47">
        <f>LN(Prices!E348/Prices!E347)</f>
        <v>-2.4510169567902428E-3</v>
      </c>
      <c r="F347" s="47">
        <f>LN(Prices!F348/Prices!F347)</f>
        <v>-1.0809513423422931E-3</v>
      </c>
      <c r="G347" s="47">
        <f>LN(Prices!G348/Prices!G347)</f>
        <v>7.9960818992962951E-2</v>
      </c>
      <c r="H347" s="47">
        <f>LN(Prices!H348/Prices!H347)</f>
        <v>-3.1917768525422021E-3</v>
      </c>
      <c r="I347" s="47">
        <f>LN(Prices!I348/Prices!I347)</f>
        <v>-2.7199947062036748E-3</v>
      </c>
      <c r="J347" s="47">
        <f>LN(Prices!J348/Prices!J347)</f>
        <v>4.3732366938024908E-4</v>
      </c>
      <c r="K347" s="47">
        <f>LN(Prices!K348/Prices!K347)</f>
        <v>3.2653061514616464E-4</v>
      </c>
      <c r="L347" s="47">
        <f>LN(Prices!L348/Prices!L347)</f>
        <v>4.0453841115988152E-3</v>
      </c>
      <c r="M347" s="47">
        <f>LN(Prices!M348/Prices!M347)</f>
        <v>-5.0268697841395786E-3</v>
      </c>
      <c r="N347" s="47">
        <f>LN(Prices!N348/Prices!N347)</f>
        <v>6.8327156053031284E-3</v>
      </c>
      <c r="O347" s="47">
        <f>LN(Prices!O348/Prices!O347)</f>
        <v>-1.0472106172927976E-2</v>
      </c>
      <c r="P347" s="47">
        <f>LN(Prices!P348/Prices!P347)</f>
        <v>-8.1603485922607712E-3</v>
      </c>
      <c r="Q347" s="47">
        <f>LN(Prices!Q348/Prices!Q347)</f>
        <v>-9.8301183234541182E-3</v>
      </c>
      <c r="R347" s="47">
        <f>LN(Prices!R348/Prices!R347)</f>
        <v>3.2700461310934743E-2</v>
      </c>
      <c r="S347" s="47">
        <f>LN(Prices!S348/Prices!S347)</f>
        <v>-1.3556466083607964E-2</v>
      </c>
    </row>
    <row r="348" spans="1:19">
      <c r="A348" s="48">
        <f>Prices!A349</f>
        <v>42608</v>
      </c>
      <c r="B348" s="47">
        <f>LN(Prices!B349/Prices!B348)</f>
        <v>-1.4258180627056076E-2</v>
      </c>
      <c r="C348" s="47">
        <f>LN(Prices!C349/Prices!C348)</f>
        <v>-1.2536667604685711E-2</v>
      </c>
      <c r="D348" s="47">
        <f>LN(Prices!D349/Prices!D348)</f>
        <v>-1.8948141221203849E-3</v>
      </c>
      <c r="E348" s="47">
        <f>LN(Prices!E349/Prices!E348)</f>
        <v>-3.3372597798020692E-3</v>
      </c>
      <c r="F348" s="47">
        <f>LN(Prices!F349/Prices!F348)</f>
        <v>-7.3574086561353173E-3</v>
      </c>
      <c r="G348" s="47">
        <f>LN(Prices!G349/Prices!G348)</f>
        <v>-1.9048194970694474E-2</v>
      </c>
      <c r="H348" s="47">
        <f>LN(Prices!H349/Prices!H348)</f>
        <v>7.9107273224381298E-4</v>
      </c>
      <c r="I348" s="47">
        <f>LN(Prices!I349/Prices!I348)</f>
        <v>-1.1978402562132465E-2</v>
      </c>
      <c r="J348" s="47">
        <f>LN(Prices!J349/Prices!J348)</f>
        <v>-7.7829336549437239E-3</v>
      </c>
      <c r="K348" s="47">
        <f>LN(Prices!K349/Prices!K348)</f>
        <v>-3.9254221161055354E-3</v>
      </c>
      <c r="L348" s="47">
        <f>LN(Prices!L349/Prices!L348)</f>
        <v>-7.0237052931362517E-4</v>
      </c>
      <c r="M348" s="47">
        <f>LN(Prices!M349/Prices!M348)</f>
        <v>-7.8369529620202476E-3</v>
      </c>
      <c r="N348" s="47">
        <f>LN(Prices!N349/Prices!N348)</f>
        <v>1.2554142534073795E-2</v>
      </c>
      <c r="O348" s="47">
        <f>LN(Prices!O349/Prices!O348)</f>
        <v>1.0701876786277509E-2</v>
      </c>
      <c r="P348" s="47">
        <f>LN(Prices!P349/Prices!P348)</f>
        <v>-9.7279648219303402E-3</v>
      </c>
      <c r="Q348" s="47">
        <f>LN(Prices!Q349/Prices!Q348)</f>
        <v>5.8385737524594312E-2</v>
      </c>
      <c r="R348" s="47">
        <f>LN(Prices!R349/Prices!R348)</f>
        <v>7.2383007662753684E-2</v>
      </c>
      <c r="S348" s="47">
        <f>LN(Prices!S349/Prices!S348)</f>
        <v>6.3457409194096079E-2</v>
      </c>
    </row>
    <row r="349" spans="1:19">
      <c r="A349" s="48">
        <f>Prices!A350</f>
        <v>42615</v>
      </c>
      <c r="B349" s="47">
        <f>LN(Prices!B350/Prices!B349)</f>
        <v>3.9087997650526394E-3</v>
      </c>
      <c r="C349" s="47">
        <f>LN(Prices!C350/Prices!C349)</f>
        <v>2.1690453370226555E-3</v>
      </c>
      <c r="D349" s="47">
        <f>LN(Prices!D350/Prices!D349)</f>
        <v>3.5922368726054275E-3</v>
      </c>
      <c r="E349" s="47">
        <f>LN(Prices!E350/Prices!E349)</f>
        <v>4.9238977390448158E-3</v>
      </c>
      <c r="F349" s="47">
        <f>LN(Prices!F350/Prices!F349)</f>
        <v>8.858414611752824E-3</v>
      </c>
      <c r="G349" s="47">
        <f>LN(Prices!G350/Prices!G349)</f>
        <v>-6.3897700865721926E-2</v>
      </c>
      <c r="H349" s="47">
        <f>LN(Prices!H350/Prices!H349)</f>
        <v>-5.0974488666560274E-3</v>
      </c>
      <c r="I349" s="47">
        <f>LN(Prices!I350/Prices!I349)</f>
        <v>-6.4325279488765914E-4</v>
      </c>
      <c r="J349" s="47">
        <f>LN(Prices!J350/Prices!J349)</f>
        <v>-2.8615895480036757E-3</v>
      </c>
      <c r="K349" s="47">
        <f>LN(Prices!K350/Prices!K349)</f>
        <v>9.8280106190807778E-4</v>
      </c>
      <c r="L349" s="47">
        <f>LN(Prices!L350/Prices!L349)</f>
        <v>-8.2882489737889573E-3</v>
      </c>
      <c r="M349" s="47">
        <f>LN(Prices!M350/Prices!M349)</f>
        <v>1.3846527227759493E-2</v>
      </c>
      <c r="N349" s="47">
        <f>LN(Prices!N350/Prices!N349)</f>
        <v>-9.8698173717615516E-3</v>
      </c>
      <c r="O349" s="47">
        <f>LN(Prices!O350/Prices!O349)</f>
        <v>5.6510268749042818E-3</v>
      </c>
      <c r="P349" s="47">
        <f>LN(Prices!P350/Prices!P349)</f>
        <v>-4.5225281293028519E-3</v>
      </c>
      <c r="Q349" s="47">
        <f>LN(Prices!Q350/Prices!Q349)</f>
        <v>-6.48477055647044E-3</v>
      </c>
      <c r="R349" s="47">
        <f>LN(Prices!R350/Prices!R349)</f>
        <v>-4.0718093018784915E-2</v>
      </c>
      <c r="S349" s="47">
        <f>LN(Prices!S350/Prices!S349)</f>
        <v>-5.9957353063342681E-3</v>
      </c>
    </row>
    <row r="350" spans="1:19">
      <c r="A350" s="48">
        <f>Prices!A351</f>
        <v>42622</v>
      </c>
      <c r="B350" s="47">
        <f>LN(Prices!B351/Prices!B350)</f>
        <v>2.5568714593378408E-3</v>
      </c>
      <c r="C350" s="47">
        <f>LN(Prices!C351/Prices!C350)</f>
        <v>-4.8768058609313606E-3</v>
      </c>
      <c r="D350" s="47">
        <f>LN(Prices!D351/Prices!D350)</f>
        <v>-1.9325927445277398E-2</v>
      </c>
      <c r="E350" s="47">
        <f>LN(Prices!E351/Prices!E350)</f>
        <v>-1.5488873324491642E-2</v>
      </c>
      <c r="F350" s="47">
        <f>LN(Prices!F351/Prices!F350)</f>
        <v>-1.2861331164903681E-2</v>
      </c>
      <c r="G350" s="47">
        <f>LN(Prices!G351/Prices!G350)</f>
        <v>2.4885299347398585E-2</v>
      </c>
      <c r="H350" s="47">
        <f>LN(Prices!H351/Prices!H350)</f>
        <v>-4.1949786719184725E-3</v>
      </c>
      <c r="I350" s="47">
        <f>LN(Prices!I351/Prices!I350)</f>
        <v>9.4662207766756986E-3</v>
      </c>
      <c r="J350" s="47">
        <f>LN(Prices!J351/Prices!J350)</f>
        <v>4.0068680736660379E-3</v>
      </c>
      <c r="K350" s="47">
        <f>LN(Prices!K351/Prices!K350)</f>
        <v>-3.9370129593395316E-3</v>
      </c>
      <c r="L350" s="47">
        <f>LN(Prices!L351/Prices!L350)</f>
        <v>-2.4844821394146375E-3</v>
      </c>
      <c r="M350" s="47">
        <f>LN(Prices!M351/Prices!M350)</f>
        <v>2.070547846119139E-2</v>
      </c>
      <c r="N350" s="47">
        <f>LN(Prices!N351/Prices!N350)</f>
        <v>-3.7600760504557036E-3</v>
      </c>
      <c r="O350" s="47">
        <f>LN(Prices!O351/Prices!O350)</f>
        <v>1.2336025055636969E-2</v>
      </c>
      <c r="P350" s="47">
        <f>LN(Prices!P351/Prices!P350)</f>
        <v>9.0246950475270597E-3</v>
      </c>
      <c r="Q350" s="47">
        <f>LN(Prices!Q351/Prices!Q350)</f>
        <v>8.3696701106408308E-3</v>
      </c>
      <c r="R350" s="47">
        <f>LN(Prices!R351/Prices!R350)</f>
        <v>-5.2083451071382354E-3</v>
      </c>
      <c r="S350" s="47">
        <f>LN(Prices!S351/Prices!S350)</f>
        <v>6.244225333775931E-2</v>
      </c>
    </row>
    <row r="351" spans="1:19">
      <c r="A351" s="48">
        <f>Prices!A352</f>
        <v>42629</v>
      </c>
      <c r="B351" s="47">
        <f>LN(Prices!B352/Prices!B351)</f>
        <v>-2.1675402503635994E-2</v>
      </c>
      <c r="C351" s="47">
        <f>LN(Prices!C352/Prices!C351)</f>
        <v>-1.3618430439394008E-2</v>
      </c>
      <c r="D351" s="47">
        <f>LN(Prices!D352/Prices!D351)</f>
        <v>-1.7894558490765156E-2</v>
      </c>
      <c r="E351" s="47">
        <f>LN(Prices!E352/Prices!E351)</f>
        <v>-6.8326622579281257E-3</v>
      </c>
      <c r="F351" s="47">
        <f>LN(Prices!F352/Prices!F351)</f>
        <v>-9.2189059149343951E-3</v>
      </c>
      <c r="G351" s="47">
        <f>LN(Prices!G352/Prices!G351)</f>
        <v>-4.7780467877298109E-2</v>
      </c>
      <c r="H351" s="47">
        <f>LN(Prices!H352/Prices!H351)</f>
        <v>-1.4492625213443852E-3</v>
      </c>
      <c r="I351" s="47">
        <f>LN(Prices!I352/Prices!I351)</f>
        <v>-4.4727801735474845E-2</v>
      </c>
      <c r="J351" s="47">
        <f>LN(Prices!J352/Prices!J351)</f>
        <v>-1.2459649388374698E-2</v>
      </c>
      <c r="K351" s="47">
        <f>LN(Prices!K352/Prices!K351)</f>
        <v>-1.7241806434506103E-2</v>
      </c>
      <c r="L351" s="47">
        <f>LN(Prices!L352/Prices!L351)</f>
        <v>-1.3046382884408837E-2</v>
      </c>
      <c r="M351" s="47">
        <f>LN(Prices!M352/Prices!M351)</f>
        <v>-1.2293848269422388E-2</v>
      </c>
      <c r="N351" s="47">
        <f>LN(Prices!N352/Prices!N351)</f>
        <v>7.2389609649172832E-3</v>
      </c>
      <c r="O351" s="47">
        <f>LN(Prices!O352/Prices!O351)</f>
        <v>-2.0329036101770651E-3</v>
      </c>
      <c r="P351" s="47">
        <f>LN(Prices!P352/Prices!P351)</f>
        <v>-1.8892971796827775E-2</v>
      </c>
      <c r="Q351" s="47">
        <f>LN(Prices!Q352/Prices!Q351)</f>
        <v>-1.5195966331423671E-2</v>
      </c>
      <c r="R351" s="47">
        <f>LN(Prices!R352/Prices!R351)</f>
        <v>-7.8637364602145762E-3</v>
      </c>
      <c r="S351" s="47">
        <f>LN(Prices!S352/Prices!S351)</f>
        <v>5.1898438127651443E-2</v>
      </c>
    </row>
    <row r="352" spans="1:19">
      <c r="A352" s="48">
        <f>Prices!A353</f>
        <v>42636</v>
      </c>
      <c r="B352" s="47">
        <f>LN(Prices!B353/Prices!B352)</f>
        <v>2.7575839926211862E-2</v>
      </c>
      <c r="C352" s="47">
        <f>LN(Prices!C353/Prices!C352)</f>
        <v>7.2016607441458321E-3</v>
      </c>
      <c r="D352" s="47">
        <f>LN(Prices!D353/Prices!D352)</f>
        <v>3.4308851909349944E-2</v>
      </c>
      <c r="E352" s="47">
        <f>LN(Prices!E353/Prices!E352)</f>
        <v>1.9492679381942053E-2</v>
      </c>
      <c r="F352" s="47">
        <f>LN(Prices!F353/Prices!F352)</f>
        <v>2.166018246656292E-2</v>
      </c>
      <c r="G352" s="47">
        <f>LN(Prices!G353/Prices!G352)</f>
        <v>2.6183737411912553E-3</v>
      </c>
      <c r="H352" s="47">
        <f>LN(Prices!H353/Prices!H352)</f>
        <v>5.2845380164428125E-3</v>
      </c>
      <c r="I352" s="47">
        <f>LN(Prices!I353/Prices!I352)</f>
        <v>4.0208326884354113E-2</v>
      </c>
      <c r="J352" s="47">
        <f>LN(Prices!J353/Prices!J352)</f>
        <v>1.0034845729640914E-2</v>
      </c>
      <c r="K352" s="47">
        <f>LN(Prices!K353/Prices!K352)</f>
        <v>2.3141528561694547E-2</v>
      </c>
      <c r="L352" s="47">
        <f>LN(Prices!L353/Prices!L352)</f>
        <v>1.5529093859965032E-2</v>
      </c>
      <c r="M352" s="47">
        <f>LN(Prices!M353/Prices!M352)</f>
        <v>-4.4904409698886113E-3</v>
      </c>
      <c r="N352" s="47">
        <f>LN(Prices!N353/Prices!N352)</f>
        <v>-6.2528117971868214E-3</v>
      </c>
      <c r="O352" s="47">
        <f>LN(Prices!O353/Prices!O352)</f>
        <v>-2.0944370184206685E-2</v>
      </c>
      <c r="P352" s="47">
        <f>LN(Prices!P353/Prices!P352)</f>
        <v>1.9640121455768513E-2</v>
      </c>
      <c r="Q352" s="47">
        <f>LN(Prices!Q353/Prices!Q352)</f>
        <v>1.5179575170720706E-2</v>
      </c>
      <c r="R352" s="47">
        <f>LN(Prices!R353/Prices!R352)</f>
        <v>1.0471299867295437E-2</v>
      </c>
      <c r="S352" s="47">
        <f>LN(Prices!S353/Prices!S352)</f>
        <v>1.3698844358161927E-2</v>
      </c>
    </row>
    <row r="353" spans="1:19">
      <c r="A353" s="48">
        <f>Prices!A354</f>
        <v>42643</v>
      </c>
      <c r="B353" s="47">
        <f>LN(Prices!B354/Prices!B353)</f>
        <v>-1.1795122865312944E-2</v>
      </c>
      <c r="C353" s="47">
        <f>LN(Prices!C354/Prices!C353)</f>
        <v>4.6553270453430591E-3</v>
      </c>
      <c r="D353" s="47">
        <f>LN(Prices!D354/Prices!D353)</f>
        <v>-1.1781232738195788E-2</v>
      </c>
      <c r="E353" s="47">
        <f>LN(Prices!E354/Prices!E353)</f>
        <v>-2.3326021973219275E-3</v>
      </c>
      <c r="F353" s="47">
        <f>LN(Prices!F354/Prices!F353)</f>
        <v>-3.0055324379918815E-3</v>
      </c>
      <c r="G353" s="47">
        <f>LN(Prices!G354/Prices!G353)</f>
        <v>6.679681042360118E-2</v>
      </c>
      <c r="H353" s="47">
        <f>LN(Prices!H354/Prices!H353)</f>
        <v>9.0979873833355387E-4</v>
      </c>
      <c r="I353" s="47">
        <f>LN(Prices!I354/Prices!I353)</f>
        <v>-8.690971223872428E-3</v>
      </c>
      <c r="J353" s="47">
        <f>LN(Prices!J354/Prices!J353)</f>
        <v>-4.1037306073078662E-3</v>
      </c>
      <c r="K353" s="47">
        <f>LN(Prices!K354/Prices!K353)</f>
        <v>9.7991188634878709E-4</v>
      </c>
      <c r="L353" s="47">
        <f>LN(Prices!L354/Prices!L353)</f>
        <v>8.4656590245482406E-3</v>
      </c>
      <c r="M353" s="47">
        <f>LN(Prices!M354/Prices!M353)</f>
        <v>-1.1612017901343943E-2</v>
      </c>
      <c r="N353" s="47">
        <f>LN(Prices!N354/Prices!N353)</f>
        <v>5.4510657295643149E-3</v>
      </c>
      <c r="O353" s="47">
        <f>LN(Prices!O354/Prices!O353)</f>
        <v>-3.2377456591491244E-3</v>
      </c>
      <c r="P353" s="47">
        <f>LN(Prices!P354/Prices!P353)</f>
        <v>-6.0004000503328858E-3</v>
      </c>
      <c r="Q353" s="47">
        <f>LN(Prices!Q354/Prices!Q353)</f>
        <v>8.2840809494266962E-3</v>
      </c>
      <c r="R353" s="47">
        <f>LN(Prices!R354/Prices!R353)</f>
        <v>-7.8431774610258926E-3</v>
      </c>
      <c r="S353" s="47">
        <f>LN(Prices!S354/Prices!S353)</f>
        <v>-9.2592786827824916E-2</v>
      </c>
    </row>
    <row r="354" spans="1:19">
      <c r="A354" s="48">
        <f>Prices!A355</f>
        <v>42650</v>
      </c>
      <c r="B354" s="47">
        <f>LN(Prices!B355/Prices!B354)</f>
        <v>1.3807843937664504E-2</v>
      </c>
      <c r="C354" s="47">
        <f>LN(Prices!C355/Prices!C354)</f>
        <v>-1.2638942921559121E-2</v>
      </c>
      <c r="D354" s="47">
        <f>LN(Prices!D355/Prices!D354)</f>
        <v>-4.8925401480382706E-2</v>
      </c>
      <c r="E354" s="47">
        <f>LN(Prices!E355/Prices!E354)</f>
        <v>-7.7194855817647153E-3</v>
      </c>
      <c r="F354" s="47">
        <f>LN(Prices!F355/Prices!F354)</f>
        <v>-5.0697193502506222E-3</v>
      </c>
      <c r="G354" s="47">
        <f>LN(Prices!G355/Prices!G354)</f>
        <v>5.6852619025884371E-2</v>
      </c>
      <c r="H354" s="47">
        <f>LN(Prices!H355/Prices!H354)</f>
        <v>-7.2066322957978551E-3</v>
      </c>
      <c r="I354" s="47">
        <f>LN(Prices!I355/Prices!I354)</f>
        <v>-4.6900520830142012E-2</v>
      </c>
      <c r="J354" s="47">
        <f>LN(Prices!J355/Prices!J354)</f>
        <v>-9.6894110478519552E-3</v>
      </c>
      <c r="K354" s="47">
        <f>LN(Prices!K355/Prices!K354)</f>
        <v>-7.8663139159821493E-3</v>
      </c>
      <c r="L354" s="47">
        <f>LN(Prices!L355/Prices!L354)</f>
        <v>-1.0948370000104514E-2</v>
      </c>
      <c r="M354" s="47">
        <f>LN(Prices!M355/Prices!M354)</f>
        <v>3.1623704583680864E-3</v>
      </c>
      <c r="N354" s="47">
        <f>LN(Prices!N355/Prices!N354)</f>
        <v>1.0688519767027668E-3</v>
      </c>
      <c r="O354" s="47">
        <f>LN(Prices!O355/Prices!O354)</f>
        <v>-1.0042876196563056E-3</v>
      </c>
      <c r="P354" s="47">
        <f>LN(Prices!P355/Prices!P354)</f>
        <v>-5.0948911881545905E-2</v>
      </c>
      <c r="Q354" s="47">
        <f>LN(Prices!Q355/Prices!Q354)</f>
        <v>3.8782101299358773E-2</v>
      </c>
      <c r="R354" s="47">
        <f>LN(Prices!R355/Prices!R354)</f>
        <v>1.3037994338129801E-2</v>
      </c>
      <c r="S354" s="47">
        <f>LN(Prices!S355/Prices!S354)</f>
        <v>-1.0837955189214758E-2</v>
      </c>
    </row>
    <row r="355" spans="1:19">
      <c r="A355" s="48">
        <f>Prices!A356</f>
        <v>42657</v>
      </c>
      <c r="B355" s="47">
        <f>LN(Prices!B356/Prices!B355)</f>
        <v>-1.5031784362170808E-2</v>
      </c>
      <c r="C355" s="47">
        <f>LN(Prices!C356/Prices!C355)</f>
        <v>7.5757720832522477E-3</v>
      </c>
      <c r="D355" s="47">
        <f>LN(Prices!D356/Prices!D355)</f>
        <v>1.0838431037006727E-3</v>
      </c>
      <c r="E355" s="47">
        <f>LN(Prices!E356/Prices!E355)</f>
        <v>-1.0974506157810052E-2</v>
      </c>
      <c r="F355" s="47">
        <f>LN(Prices!F356/Prices!F355)</f>
        <v>-1.2542784990130375E-2</v>
      </c>
      <c r="G355" s="47">
        <f>LN(Prices!G356/Prices!G355)</f>
        <v>3.8505968900879521E-4</v>
      </c>
      <c r="H355" s="47">
        <f>LN(Prices!H356/Prices!H355)</f>
        <v>-2.489408617256994E-3</v>
      </c>
      <c r="I355" s="47">
        <f>LN(Prices!I356/Prices!I355)</f>
        <v>-1.137159807161427E-2</v>
      </c>
      <c r="J355" s="47">
        <f>LN(Prices!J356/Prices!J355)</f>
        <v>-1.1514358037631124E-2</v>
      </c>
      <c r="K355" s="47">
        <f>LN(Prices!K356/Prices!K355)</f>
        <v>-1.558645382242517E-2</v>
      </c>
      <c r="L355" s="47">
        <f>LN(Prices!L356/Prices!L355)</f>
        <v>-1.972450534777859E-2</v>
      </c>
      <c r="M355" s="47">
        <f>LN(Prices!M356/Prices!M355)</f>
        <v>1.6789686820924618E-2</v>
      </c>
      <c r="N355" s="47">
        <f>LN(Prices!N356/Prices!N355)</f>
        <v>-3.388624608714075E-3</v>
      </c>
      <c r="O355" s="47">
        <f>LN(Prices!O356/Prices!O355)</f>
        <v>-4.0055812099173846E-2</v>
      </c>
      <c r="P355" s="47">
        <f>LN(Prices!P356/Prices!P355)</f>
        <v>-8.5516415435812534E-3</v>
      </c>
      <c r="Q355" s="47">
        <f>LN(Prices!Q356/Prices!Q355)</f>
        <v>1.9967463469801123E-2</v>
      </c>
      <c r="R355" s="47">
        <f>LN(Prices!R356/Prices!R355)</f>
        <v>5.1679701584425976E-3</v>
      </c>
      <c r="S355" s="47">
        <f>LN(Prices!S356/Prices!S355)</f>
        <v>1.6750422676948956E-3</v>
      </c>
    </row>
    <row r="356" spans="1:19">
      <c r="A356" s="48">
        <f>Prices!A357</f>
        <v>42664</v>
      </c>
      <c r="B356" s="47">
        <f>LN(Prices!B357/Prices!B356)</f>
        <v>1.8484216534854419E-2</v>
      </c>
      <c r="C356" s="47">
        <f>LN(Prices!C357/Prices!C356)</f>
        <v>-1.0544663920139891E-2</v>
      </c>
      <c r="D356" s="47">
        <f>LN(Prices!D357/Prices!D356)</f>
        <v>8.5264269187686637E-3</v>
      </c>
      <c r="E356" s="47">
        <f>LN(Prices!E357/Prices!E356)</f>
        <v>4.3889821755830139E-3</v>
      </c>
      <c r="F356" s="47">
        <f>LN(Prices!F357/Prices!F356)</f>
        <v>5.7429287849972907E-3</v>
      </c>
      <c r="G356" s="47">
        <f>LN(Prices!G357/Prices!G356)</f>
        <v>-3.2777432218448759E-3</v>
      </c>
      <c r="H356" s="47">
        <f>LN(Prices!H357/Prices!H356)</f>
        <v>1.7967664858892301E-3</v>
      </c>
      <c r="I356" s="47">
        <f>LN(Prices!I357/Prices!I356)</f>
        <v>1.1326631190506786E-2</v>
      </c>
      <c r="J356" s="47">
        <f>LN(Prices!J357/Prices!J356)</f>
        <v>-4.7938902454817321E-4</v>
      </c>
      <c r="K356" s="47">
        <f>LN(Prices!K357/Prices!K356)</f>
        <v>7.3260400920728812E-3</v>
      </c>
      <c r="L356" s="47">
        <f>LN(Prices!L357/Prices!L356)</f>
        <v>9.5522038382197597E-3</v>
      </c>
      <c r="M356" s="47">
        <f>LN(Prices!M357/Prices!M356)</f>
        <v>9.5019931207097428E-3</v>
      </c>
      <c r="N356" s="47">
        <f>LN(Prices!N357/Prices!N356)</f>
        <v>-2.0120676975361334E-2</v>
      </c>
      <c r="O356" s="47">
        <f>LN(Prices!O357/Prices!O356)</f>
        <v>-1.982515369631728E-2</v>
      </c>
      <c r="P356" s="47">
        <f>LN(Prices!P357/Prices!P356)</f>
        <v>1.2497042384668472E-2</v>
      </c>
      <c r="Q356" s="47">
        <f>LN(Prices!Q357/Prices!Q356)</f>
        <v>6.5549624459125433E-2</v>
      </c>
      <c r="R356" s="47">
        <f>LN(Prices!R357/Prices!R356)</f>
        <v>2.0408871631207033E-2</v>
      </c>
      <c r="S356" s="47">
        <f>LN(Prices!S357/Prices!S356)</f>
        <v>-6.303337828296926E-2</v>
      </c>
    </row>
    <row r="357" spans="1:19">
      <c r="A357" s="48">
        <f>Prices!A358</f>
        <v>42671</v>
      </c>
      <c r="B357" s="47">
        <f>LN(Prices!B358/Prices!B357)</f>
        <v>-8.3301956583983986E-3</v>
      </c>
      <c r="C357" s="47">
        <f>LN(Prices!C358/Prices!C357)</f>
        <v>-9.9025443597536757E-3</v>
      </c>
      <c r="D357" s="47">
        <f>LN(Prices!D358/Prices!D357)</f>
        <v>-2.4332100659530783E-2</v>
      </c>
      <c r="E357" s="47">
        <f>LN(Prices!E358/Prices!E357)</f>
        <v>-6.0139563119827903E-3</v>
      </c>
      <c r="F357" s="47">
        <f>LN(Prices!F358/Prices!F357)</f>
        <v>-5.8042014175951565E-3</v>
      </c>
      <c r="G357" s="47">
        <f>LN(Prices!G358/Prices!G357)</f>
        <v>-4.0797854216810342E-2</v>
      </c>
      <c r="H357" s="47">
        <f>LN(Prices!H358/Prices!H357)</f>
        <v>-6.4204423719738989E-3</v>
      </c>
      <c r="I357" s="47">
        <f>LN(Prices!I358/Prices!I357)</f>
        <v>-2.2134771551074506E-2</v>
      </c>
      <c r="J357" s="47">
        <f>LN(Prices!J358/Prices!J357)</f>
        <v>7.2376334243359362E-4</v>
      </c>
      <c r="K357" s="47">
        <f>LN(Prices!K358/Prices!K357)</f>
        <v>-1.6053856488563334E-2</v>
      </c>
      <c r="L357" s="47">
        <f>LN(Prices!L358/Prices!L357)</f>
        <v>-8.8280908449576475E-3</v>
      </c>
      <c r="M357" s="47">
        <f>LN(Prices!M358/Prices!M357)</f>
        <v>-1.981779824537891E-3</v>
      </c>
      <c r="N357" s="47">
        <f>LN(Prices!N358/Prices!N357)</f>
        <v>-8.7880463051326178E-3</v>
      </c>
      <c r="O357" s="47">
        <f>LN(Prices!O358/Prices!O357)</f>
        <v>2.7452845497645002E-3</v>
      </c>
      <c r="P357" s="47">
        <f>LN(Prices!P358/Prices!P357)</f>
        <v>3.7023832632408346E-3</v>
      </c>
      <c r="Q357" s="47">
        <f>LN(Prices!Q358/Prices!Q357)</f>
        <v>1.7965424508510228E-2</v>
      </c>
      <c r="R357" s="47">
        <f>LN(Prices!R358/Prices!R357)</f>
        <v>-2.2989518224698718E-2</v>
      </c>
      <c r="S357" s="47">
        <f>LN(Prices!S358/Prices!S357)</f>
        <v>-2.2533625807411431E-2</v>
      </c>
    </row>
    <row r="358" spans="1:19">
      <c r="A358" s="48">
        <f>Prices!A359</f>
        <v>42678</v>
      </c>
      <c r="B358" s="47">
        <f>LN(Prices!B359/Prices!B358)</f>
        <v>-2.3344818452426006E-2</v>
      </c>
      <c r="C358" s="47">
        <f>LN(Prices!C359/Prices!C358)</f>
        <v>-1.0735064725059298E-2</v>
      </c>
      <c r="D358" s="47">
        <f>LN(Prices!D359/Prices!D358)</f>
        <v>-7.4693945717219387E-3</v>
      </c>
      <c r="E358" s="47">
        <f>LN(Prices!E359/Prices!E358)</f>
        <v>-1.8406526082101103E-2</v>
      </c>
      <c r="F358" s="47">
        <f>LN(Prices!F359/Prices!F358)</f>
        <v>-1.9302752254528481E-2</v>
      </c>
      <c r="G358" s="47">
        <f>LN(Prices!G359/Prices!G358)</f>
        <v>-8.6737096289043039E-2</v>
      </c>
      <c r="H358" s="47">
        <f>LN(Prices!H359/Prices!H358)</f>
        <v>2.4272762613522037E-3</v>
      </c>
      <c r="I358" s="47">
        <f>LN(Prices!I359/Prices!I358)</f>
        <v>-1.4990178915958101E-2</v>
      </c>
      <c r="J358" s="47">
        <f>LN(Prices!J359/Prices!J358)</f>
        <v>7.5645461491732797E-3</v>
      </c>
      <c r="K358" s="47">
        <f>LN(Prices!K359/Prices!K358)</f>
        <v>-6.7453628189983832E-4</v>
      </c>
      <c r="L358" s="47">
        <f>LN(Prices!L359/Prices!L358)</f>
        <v>5.2341965903685258E-3</v>
      </c>
      <c r="M358" s="47">
        <f>LN(Prices!M359/Prices!M358)</f>
        <v>8.056515609569553E-3</v>
      </c>
      <c r="N358" s="47">
        <f>LN(Prices!N359/Prices!N358)</f>
        <v>9.8811416954457804E-3</v>
      </c>
      <c r="O358" s="47">
        <f>LN(Prices!O359/Prices!O358)</f>
        <v>-3.4841098511967277E-3</v>
      </c>
      <c r="P358" s="47">
        <f>LN(Prices!P359/Prices!P358)</f>
        <v>2.583806869899638E-2</v>
      </c>
      <c r="Q358" s="47">
        <f>LN(Prices!Q359/Prices!Q358)</f>
        <v>-1.1247536646590416E-2</v>
      </c>
      <c r="R358" s="47">
        <f>LN(Prices!R359/Prices!R358)</f>
        <v>-5.1813587419976288E-3</v>
      </c>
      <c r="S358" s="47">
        <f>LN(Prices!S359/Prices!S358)</f>
        <v>-7.9662956026546883E-2</v>
      </c>
    </row>
    <row r="359" spans="1:19">
      <c r="A359" s="48">
        <f>Prices!A360</f>
        <v>42685</v>
      </c>
      <c r="B359" s="47">
        <f>LN(Prices!B360/Prices!B359)</f>
        <v>-3.4807713997813482E-2</v>
      </c>
      <c r="C359" s="47">
        <f>LN(Prices!C360/Prices!C359)</f>
        <v>9.1325038938707987E-4</v>
      </c>
      <c r="D359" s="47">
        <f>LN(Prices!D360/Prices!D359)</f>
        <v>-2.5128293546783732E-2</v>
      </c>
      <c r="E359" s="47">
        <f>LN(Prices!E360/Prices!E359)</f>
        <v>2.1966204570468557E-2</v>
      </c>
      <c r="F359" s="47">
        <f>LN(Prices!F360/Prices!F359)</f>
        <v>2.0711073829488579E-2</v>
      </c>
      <c r="G359" s="47">
        <f>LN(Prices!G360/Prices!G359)</f>
        <v>-1.8377579096673799E-2</v>
      </c>
      <c r="H359" s="47">
        <f>LN(Prices!H360/Prices!H359)</f>
        <v>-1.3347030872913616E-2</v>
      </c>
      <c r="I359" s="47">
        <f>LN(Prices!I360/Prices!I359)</f>
        <v>-2.6854624767470942E-2</v>
      </c>
      <c r="J359" s="47">
        <f>LN(Prices!J360/Prices!J359)</f>
        <v>-3.0263744869927701E-2</v>
      </c>
      <c r="K359" s="47">
        <f>LN(Prices!K360/Prices!K359)</f>
        <v>-5.4423410054095046E-2</v>
      </c>
      <c r="L359" s="47">
        <f>LN(Prices!L360/Prices!L359)</f>
        <v>-4.3601130270765252E-2</v>
      </c>
      <c r="M359" s="47">
        <f>LN(Prices!M360/Prices!M359)</f>
        <v>-1.5052929993742949E-2</v>
      </c>
      <c r="N359" s="47">
        <f>LN(Prices!N360/Prices!N359)</f>
        <v>1.3563821295646063E-2</v>
      </c>
      <c r="O359" s="47">
        <f>LN(Prices!O360/Prices!O359)</f>
        <v>2.7059330810392607E-2</v>
      </c>
      <c r="P359" s="47">
        <f>LN(Prices!P360/Prices!P359)</f>
        <v>-3.66613510985076E-2</v>
      </c>
      <c r="Q359" s="47">
        <f>LN(Prices!Q360/Prices!Q359)</f>
        <v>3.7110739346058533E-2</v>
      </c>
      <c r="R359" s="47">
        <f>LN(Prices!R360/Prices!R359)</f>
        <v>7.7620053354891094E-3</v>
      </c>
      <c r="S359" s="47">
        <f>LN(Prices!S360/Prices!S359)</f>
        <v>-5.6868112795729127E-2</v>
      </c>
    </row>
    <row r="360" spans="1:19">
      <c r="A360" s="48">
        <f>Prices!A361</f>
        <v>42692</v>
      </c>
      <c r="B360" s="47">
        <f>LN(Prices!B361/Prices!B360)</f>
        <v>-9.1214813651903284E-3</v>
      </c>
      <c r="C360" s="47">
        <f>LN(Prices!C361/Prices!C360)</f>
        <v>5.8418296588286286E-3</v>
      </c>
      <c r="D360" s="47">
        <f>LN(Prices!D361/Prices!D360)</f>
        <v>-5.9734090188041022E-3</v>
      </c>
      <c r="E360" s="47">
        <f>LN(Prices!E361/Prices!E360)</f>
        <v>2.1211782045974789E-4</v>
      </c>
      <c r="F360" s="47">
        <f>LN(Prices!F361/Prices!F360)</f>
        <v>1.345236842222908E-3</v>
      </c>
      <c r="G360" s="47">
        <f>LN(Prices!G361/Prices!G360)</f>
        <v>4.6072988358785205E-2</v>
      </c>
      <c r="H360" s="47">
        <f>LN(Prices!H361/Prices!H360)</f>
        <v>-5.4020669524324789E-3</v>
      </c>
      <c r="I360" s="47">
        <f>LN(Prices!I361/Prices!I360)</f>
        <v>-6.0215842666366372E-3</v>
      </c>
      <c r="J360" s="47">
        <f>LN(Prices!J361/Prices!J360)</f>
        <v>-2.0925890391884128E-2</v>
      </c>
      <c r="K360" s="47">
        <f>LN(Prices!K361/Prices!K360)</f>
        <v>-4.6420365449753778E-3</v>
      </c>
      <c r="L360" s="47">
        <f>LN(Prices!L361/Prices!L360)</f>
        <v>-2.2823356601529631E-2</v>
      </c>
      <c r="M360" s="47">
        <f>LN(Prices!M361/Prices!M360)</f>
        <v>3.2486340755043849E-2</v>
      </c>
      <c r="N360" s="47">
        <f>LN(Prices!N361/Prices!N360)</f>
        <v>-2.6114945703235484E-2</v>
      </c>
      <c r="O360" s="47">
        <f>LN(Prices!O361/Prices!O360)</f>
        <v>6.3740156843004785E-3</v>
      </c>
      <c r="P360" s="47">
        <f>LN(Prices!P361/Prices!P360)</f>
        <v>-3.6410240358581168E-2</v>
      </c>
      <c r="Q360" s="47">
        <f>LN(Prices!Q361/Prices!Q360)</f>
        <v>1.2483083859097706E-3</v>
      </c>
      <c r="R360" s="47">
        <f>LN(Prices!R361/Prices!R360)</f>
        <v>-5.1679701584425612E-3</v>
      </c>
      <c r="S360" s="47">
        <f>LN(Prices!S361/Prices!S360)</f>
        <v>-7.1458963982144977E-2</v>
      </c>
    </row>
    <row r="361" spans="1:19">
      <c r="A361" s="48">
        <f>Prices!A362</f>
        <v>42699</v>
      </c>
      <c r="B361" s="47">
        <f>LN(Prices!B362/Prices!B361)</f>
        <v>1.2029703413230501E-2</v>
      </c>
      <c r="C361" s="47">
        <f>LN(Prices!C362/Prices!C361)</f>
        <v>1.48690989355756E-3</v>
      </c>
      <c r="D361" s="47">
        <f>LN(Prices!D362/Prices!D361)</f>
        <v>1.2341826030387441E-2</v>
      </c>
      <c r="E361" s="47">
        <f>LN(Prices!E362/Prices!E361)</f>
        <v>1.3744332400275153E-2</v>
      </c>
      <c r="F361" s="47">
        <f>LN(Prices!F362/Prices!F361)</f>
        <v>1.287128448958506E-2</v>
      </c>
      <c r="G361" s="47">
        <f>LN(Prices!G362/Prices!G361)</f>
        <v>8.0765582495119538E-3</v>
      </c>
      <c r="H361" s="47">
        <f>LN(Prices!H362/Prices!H361)</f>
        <v>1.2044587223410496E-4</v>
      </c>
      <c r="I361" s="47">
        <f>LN(Prices!I362/Prices!I361)</f>
        <v>9.8646794895589779E-3</v>
      </c>
      <c r="J361" s="47">
        <f>LN(Prices!J362/Prices!J361)</f>
        <v>-6.92482131474905E-3</v>
      </c>
      <c r="K361" s="47">
        <f>LN(Prices!K362/Prices!K361)</f>
        <v>1.7879496985463469E-3</v>
      </c>
      <c r="L361" s="47">
        <f>LN(Prices!L362/Prices!L361)</f>
        <v>1.5378703530753112E-3</v>
      </c>
      <c r="M361" s="47">
        <f>LN(Prices!M362/Prices!M361)</f>
        <v>4.0159019579148643E-2</v>
      </c>
      <c r="N361" s="47">
        <f>LN(Prices!N362/Prices!N361)</f>
        <v>-2.4828604136055827E-2</v>
      </c>
      <c r="O361" s="47">
        <f>LN(Prices!O362/Prices!O361)</f>
        <v>-1.9812157958703981E-2</v>
      </c>
      <c r="P361" s="47">
        <f>LN(Prices!P362/Prices!P361)</f>
        <v>-1.5777212428074047E-2</v>
      </c>
      <c r="Q361" s="47">
        <f>LN(Prices!Q362/Prices!Q361)</f>
        <v>4.9441523637534519E-2</v>
      </c>
      <c r="R361" s="47">
        <f>LN(Prices!R362/Prices!R361)</f>
        <v>7.7419741536154593E-3</v>
      </c>
      <c r="S361" s="47">
        <f>LN(Prices!S362/Prices!S361)</f>
        <v>-0.16695205946285319</v>
      </c>
    </row>
    <row r="362" spans="1:19">
      <c r="A362" s="48">
        <f>Prices!A363</f>
        <v>42706</v>
      </c>
      <c r="B362" s="47">
        <f>LN(Prices!B363/Prices!B362)</f>
        <v>-1.9664008388181426E-3</v>
      </c>
      <c r="C362" s="47">
        <f>LN(Prices!C363/Prices!C362)</f>
        <v>1.6160082555277309E-2</v>
      </c>
      <c r="D362" s="47">
        <f>LN(Prices!D363/Prices!D362)</f>
        <v>-1.8847101779912211E-3</v>
      </c>
      <c r="E362" s="47">
        <f>LN(Prices!E363/Prices!E362)</f>
        <v>-6.9392484368408234E-3</v>
      </c>
      <c r="F362" s="47">
        <f>LN(Prices!F363/Prices!F362)</f>
        <v>-5.6259789661580305E-3</v>
      </c>
      <c r="G362" s="47">
        <f>LN(Prices!G363/Prices!G362)</f>
        <v>0.14222549591645192</v>
      </c>
      <c r="H362" s="47">
        <f>LN(Prices!H363/Prices!H362)</f>
        <v>7.2260560495593625E-5</v>
      </c>
      <c r="I362" s="47">
        <f>LN(Prices!I363/Prices!I362)</f>
        <v>5.0025868034422373E-4</v>
      </c>
      <c r="J362" s="47">
        <f>LN(Prices!J363/Prices!J362)</f>
        <v>8.7423954805005925E-3</v>
      </c>
      <c r="K362" s="47">
        <f>LN(Prices!K363/Prices!K362)</f>
        <v>-7.171059772949814E-3</v>
      </c>
      <c r="L362" s="47">
        <f>LN(Prices!L363/Prices!L362)</f>
        <v>4.599471504457801E-3</v>
      </c>
      <c r="M362" s="47">
        <f>LN(Prices!M363/Prices!M362)</f>
        <v>1.911455123751531E-2</v>
      </c>
      <c r="N362" s="47">
        <f>LN(Prices!N363/Prices!N362)</f>
        <v>1.2278632003102123E-3</v>
      </c>
      <c r="O362" s="47">
        <f>LN(Prices!O363/Prices!O362)</f>
        <v>9.9952468442308512E-3</v>
      </c>
      <c r="P362" s="47">
        <f>LN(Prices!P363/Prices!P362)</f>
        <v>-1.6879637960454903E-2</v>
      </c>
      <c r="Q362" s="47">
        <f>LN(Prices!Q363/Prices!Q362)</f>
        <v>1.9813054932063764E-3</v>
      </c>
      <c r="R362" s="47">
        <f>LN(Prices!R363/Prices!R362)</f>
        <v>-6.9176509353595622E-2</v>
      </c>
      <c r="S362" s="47">
        <f>LN(Prices!S363/Prices!S362)</f>
        <v>8.3911972250342651E-2</v>
      </c>
    </row>
    <row r="363" spans="1:19">
      <c r="A363" s="48">
        <f>Prices!A364</f>
        <v>42713</v>
      </c>
      <c r="B363" s="47">
        <f>LN(Prices!B364/Prices!B363)</f>
        <v>2.7225486566021161E-2</v>
      </c>
      <c r="C363" s="47">
        <f>LN(Prices!C364/Prices!C363)</f>
        <v>1.9220721022284025E-2</v>
      </c>
      <c r="D363" s="47">
        <f>LN(Prices!D364/Prices!D363)</f>
        <v>2.879501963273879E-2</v>
      </c>
      <c r="E363" s="47">
        <f>LN(Prices!E364/Prices!E363)</f>
        <v>2.9508693277261765E-2</v>
      </c>
      <c r="F363" s="47">
        <f>LN(Prices!F364/Prices!F363)</f>
        <v>2.8821127908972091E-2</v>
      </c>
      <c r="G363" s="47">
        <f>LN(Prices!G364/Prices!G363)</f>
        <v>-2.3899266821818337E-3</v>
      </c>
      <c r="H363" s="47">
        <f>LN(Prices!H364/Prices!H363)</f>
        <v>-5.0392350727287019E-3</v>
      </c>
      <c r="I363" s="47">
        <f>LN(Prices!I364/Prices!I363)</f>
        <v>2.9652409930612533E-2</v>
      </c>
      <c r="J363" s="47">
        <f>LN(Prices!J364/Prices!J363)</f>
        <v>-6.0763104863504683E-3</v>
      </c>
      <c r="K363" s="47">
        <f>LN(Prices!K364/Prices!K363)</f>
        <v>1.180482318805186E-2</v>
      </c>
      <c r="L363" s="47">
        <f>LN(Prices!L364/Prices!L363)</f>
        <v>6.289928294810408E-3</v>
      </c>
      <c r="M363" s="47">
        <f>LN(Prices!M364/Prices!M363)</f>
        <v>4.3257626491474185E-3</v>
      </c>
      <c r="N363" s="47">
        <f>LN(Prices!N364/Prices!N363)</f>
        <v>7.3356860509329715E-3</v>
      </c>
      <c r="O363" s="47">
        <f>LN(Prices!O364/Prices!O363)</f>
        <v>2.0403200531495923E-2</v>
      </c>
      <c r="P363" s="47">
        <f>LN(Prices!P364/Prices!P363)</f>
        <v>-6.8392953181787572E-3</v>
      </c>
      <c r="Q363" s="47">
        <f>LN(Prices!Q364/Prices!Q363)</f>
        <v>2.7106504090586528E-2</v>
      </c>
      <c r="R363" s="47">
        <f>LN(Prices!R364/Prices!R363)</f>
        <v>8.2304991365154435E-3</v>
      </c>
      <c r="S363" s="47">
        <f>LN(Prices!S364/Prices!S363)</f>
        <v>-3.8538019412424476E-2</v>
      </c>
    </row>
    <row r="364" spans="1:19">
      <c r="A364" s="48">
        <f>Prices!A365</f>
        <v>42720</v>
      </c>
      <c r="B364" s="47">
        <f>LN(Prices!B365/Prices!B364)</f>
        <v>0</v>
      </c>
      <c r="C364" s="47">
        <f>LN(Prices!C365/Prices!C364)</f>
        <v>-1.2101371133134427E-2</v>
      </c>
      <c r="D364" s="47">
        <f>LN(Prices!D365/Prices!D364)</f>
        <v>-1.6634046897362555E-2</v>
      </c>
      <c r="E364" s="47">
        <f>LN(Prices!E365/Prices!E364)</f>
        <v>-3.0612907493075005E-3</v>
      </c>
      <c r="F364" s="47">
        <f>LN(Prices!F365/Prices!F364)</f>
        <v>0</v>
      </c>
      <c r="G364" s="47">
        <f>LN(Prices!G365/Prices!G364)</f>
        <v>1.6067535732521565E-2</v>
      </c>
      <c r="H364" s="47">
        <f>LN(Prices!H365/Prices!H364)</f>
        <v>-4.6554284632004579E-5</v>
      </c>
      <c r="I364" s="47">
        <f>LN(Prices!I365/Prices!I364)</f>
        <v>-2.2106446783919799E-2</v>
      </c>
      <c r="J364" s="47">
        <f>LN(Prices!J365/Prices!J364)</f>
        <v>-1.5217335676005042E-2</v>
      </c>
      <c r="K364" s="47">
        <f>LN(Prices!K365/Prices!K364)</f>
        <v>-6.063867341356056E-3</v>
      </c>
      <c r="L364" s="47">
        <f>LN(Prices!L365/Prices!L364)</f>
        <v>-1.9570847205051877E-2</v>
      </c>
      <c r="M364" s="47">
        <f>LN(Prices!M365/Prices!M364)</f>
        <v>1.4864311452449807E-2</v>
      </c>
      <c r="N364" s="47">
        <f>LN(Prices!N365/Prices!N364)</f>
        <v>-1.1497629251192359E-2</v>
      </c>
      <c r="O364" s="47">
        <f>LN(Prices!O365/Prices!O364)</f>
        <v>-1.2255539834430392E-2</v>
      </c>
      <c r="P364" s="47">
        <f>LN(Prices!P365/Prices!P364)</f>
        <v>-2.6050250603314205E-2</v>
      </c>
      <c r="Q364" s="47">
        <f>LN(Prices!Q365/Prices!Q364)</f>
        <v>0.12164398794159069</v>
      </c>
      <c r="R364" s="47">
        <f>LN(Prices!R365/Prices!R364)</f>
        <v>0.14237198063464551</v>
      </c>
      <c r="S364" s="47">
        <f>LN(Prices!S365/Prices!S364)</f>
        <v>-9.2904963124827447E-2</v>
      </c>
    </row>
    <row r="365" spans="1:19">
      <c r="A365" s="48">
        <f>Prices!A366</f>
        <v>42727</v>
      </c>
      <c r="B365" s="47">
        <f>LN(Prices!B366/Prices!B365)</f>
        <v>-3.5561374649738436E-2</v>
      </c>
      <c r="C365" s="47">
        <f>LN(Prices!C366/Prices!C365)</f>
        <v>-1.3217904869803461E-2</v>
      </c>
      <c r="D365" s="47">
        <f>LN(Prices!D366/Prices!D365)</f>
        <v>1.3303181421828721E-3</v>
      </c>
      <c r="E365" s="47">
        <f>LN(Prices!E366/Prices!E365)</f>
        <v>2.5100400498367379E-3</v>
      </c>
      <c r="F365" s="47">
        <f>LN(Prices!F366/Prices!F365)</f>
        <v>-3.0696600255126064E-3</v>
      </c>
      <c r="G365" s="47">
        <f>LN(Prices!G366/Prices!G365)</f>
        <v>-9.0604337085221725E-4</v>
      </c>
      <c r="H365" s="47">
        <f>LN(Prices!H366/Prices!H365)</f>
        <v>3.0428801497772561E-3</v>
      </c>
      <c r="I365" s="47">
        <f>LN(Prices!I366/Prices!I365)</f>
        <v>6.2949743130786663E-3</v>
      </c>
      <c r="J365" s="47">
        <f>LN(Prices!J366/Prices!J365)</f>
        <v>-1.2844377806987676E-3</v>
      </c>
      <c r="K365" s="47">
        <f>LN(Prices!K366/Prices!K365)</f>
        <v>8.5501055249131586E-3</v>
      </c>
      <c r="L365" s="47">
        <f>LN(Prices!L366/Prices!L365)</f>
        <v>1.2515807931830597E-2</v>
      </c>
      <c r="M365" s="47">
        <f>LN(Prices!M366/Prices!M365)</f>
        <v>2.2738977934241175E-2</v>
      </c>
      <c r="N365" s="47">
        <f>LN(Prices!N366/Prices!N365)</f>
        <v>-1.0289724933714807E-2</v>
      </c>
      <c r="O365" s="47">
        <f>LN(Prices!O366/Prices!O365)</f>
        <v>-6.3046376183837124E-3</v>
      </c>
      <c r="P365" s="47">
        <f>LN(Prices!P366/Prices!P365)</f>
        <v>-5.2924853299306318E-3</v>
      </c>
      <c r="Q365" s="47">
        <f>LN(Prices!Q366/Prices!Q365)</f>
        <v>0.11076185682405072</v>
      </c>
      <c r="R365" s="47">
        <f>LN(Prices!R366/Prices!R365)</f>
        <v>4.6304568041686367E-2</v>
      </c>
      <c r="S365" s="47">
        <f>LN(Prices!S366/Prices!S365)</f>
        <v>0.12409900828149364</v>
      </c>
    </row>
    <row r="366" spans="1:19">
      <c r="A366" s="48">
        <f>Prices!A367</f>
        <v>42734</v>
      </c>
      <c r="B366" s="47">
        <f>LN(Prices!B367/Prices!B366)</f>
        <v>2.606399137729808E-2</v>
      </c>
      <c r="C366" s="47">
        <f>LN(Prices!C367/Prices!C366)</f>
        <v>5.6950766420303224E-3</v>
      </c>
      <c r="D366" s="47">
        <f>LN(Prices!D367/Prices!D366)</f>
        <v>1.0789759301716719E-2</v>
      </c>
      <c r="E366" s="47">
        <f>LN(Prices!E367/Prices!E366)</f>
        <v>-4.5180499431329655E-3</v>
      </c>
      <c r="F366" s="47">
        <f>LN(Prices!F367/Prices!F366)</f>
        <v>-3.9097259684108369E-3</v>
      </c>
      <c r="G366" s="47">
        <f>LN(Prices!G367/Prices!G366)</f>
        <v>2.9650323500940923E-2</v>
      </c>
      <c r="H366" s="47">
        <f>LN(Prices!H367/Prices!H366)</f>
        <v>1.8464965179509779E-3</v>
      </c>
      <c r="I366" s="47">
        <f>LN(Prices!I367/Prices!I366)</f>
        <v>7.0963962346650674E-3</v>
      </c>
      <c r="J366" s="47">
        <f>LN(Prices!J367/Prices!J366)</f>
        <v>-6.0729023482960511E-4</v>
      </c>
      <c r="K366" s="47">
        <f>LN(Prices!K367/Prices!K366)</f>
        <v>2.480072130360157E-3</v>
      </c>
      <c r="L366" s="47">
        <f>LN(Prices!L367/Prices!L366)</f>
        <v>-4.6030000719608543E-3</v>
      </c>
      <c r="M366" s="47">
        <f>LN(Prices!M367/Prices!M366)</f>
        <v>-4.3361884037518518E-3</v>
      </c>
      <c r="N366" s="47">
        <f>LN(Prices!N367/Prices!N366)</f>
        <v>8.6153262400601725E-4</v>
      </c>
      <c r="O366" s="47">
        <f>LN(Prices!O367/Prices!O366)</f>
        <v>-1.8503335643276095E-2</v>
      </c>
      <c r="P366" s="47">
        <f>LN(Prices!P367/Prices!P366)</f>
        <v>2.4464958472450921E-2</v>
      </c>
      <c r="Q366" s="47">
        <f>LN(Prices!Q367/Prices!Q366)</f>
        <v>-9.9835006500010481E-2</v>
      </c>
      <c r="R366" s="47">
        <f>LN(Prices!R367/Prices!R366)</f>
        <v>-0.12260232209233227</v>
      </c>
      <c r="S366" s="47">
        <f>LN(Prices!S367/Prices!S366)</f>
        <v>0.23243684392601774</v>
      </c>
    </row>
    <row r="367" spans="1:19">
      <c r="A367" s="48">
        <f>Prices!A368</f>
        <v>42741</v>
      </c>
      <c r="B367" s="47">
        <f>LN(Prices!B368/Prices!B367)</f>
        <v>1.7625823498347921E-2</v>
      </c>
      <c r="C367" s="47">
        <f>LN(Prices!C368/Prices!C367)</f>
        <v>1.8448431293802678E-2</v>
      </c>
      <c r="D367" s="47">
        <f>LN(Prices!D368/Prices!D367)</f>
        <v>2.3705429838402556E-2</v>
      </c>
      <c r="E367" s="47">
        <f>LN(Prices!E368/Prices!E367)</f>
        <v>1.8040734656499979E-2</v>
      </c>
      <c r="F367" s="47">
        <f>LN(Prices!F368/Prices!F367)</f>
        <v>1.7241299133300261E-2</v>
      </c>
      <c r="G367" s="47">
        <f>LN(Prices!G368/Prices!G367)</f>
        <v>4.915740235922738E-3</v>
      </c>
      <c r="H367" s="47">
        <f>LN(Prices!H368/Prices!H367)</f>
        <v>-3.4713748818627427E-3</v>
      </c>
      <c r="I367" s="47">
        <f>LN(Prices!I368/Prices!I367)</f>
        <v>2.701280738859968E-2</v>
      </c>
      <c r="J367" s="47">
        <f>LN(Prices!J368/Prices!J367)</f>
        <v>1.0461703210753619E-2</v>
      </c>
      <c r="K367" s="47">
        <f>LN(Prices!K368/Prices!K367)</f>
        <v>1.8233324202840299E-2</v>
      </c>
      <c r="L367" s="47">
        <f>LN(Prices!L368/Prices!L367)</f>
        <v>1.4125067828608263E-2</v>
      </c>
      <c r="M367" s="47">
        <f>LN(Prices!M368/Prices!M367)</f>
        <v>-3.8417258159987575E-3</v>
      </c>
      <c r="N367" s="47">
        <f>LN(Prices!N368/Prices!N367)</f>
        <v>7.4356872622557552E-3</v>
      </c>
      <c r="O367" s="47">
        <f>LN(Prices!O368/Prices!O367)</f>
        <v>6.6650657203634689E-3</v>
      </c>
      <c r="P367" s="47">
        <f>LN(Prices!P368/Prices!P367)</f>
        <v>1.3717072778972538E-2</v>
      </c>
      <c r="Q367" s="47">
        <f>LN(Prices!Q368/Prices!Q367)</f>
        <v>-9.2619714105753884E-2</v>
      </c>
      <c r="R367" s="47">
        <f>LN(Prices!R368/Prices!R367)</f>
        <v>-1.546422569758159E-2</v>
      </c>
      <c r="S367" s="47">
        <f>LN(Prices!S368/Prices!S367)</f>
        <v>-3.8714512180690282E-2</v>
      </c>
    </row>
    <row r="368" spans="1:19">
      <c r="A368" s="48">
        <f>Prices!A369</f>
        <v>42748</v>
      </c>
      <c r="B368" s="47">
        <f>LN(Prices!B369/Prices!B368)</f>
        <v>1.4759810402868497E-2</v>
      </c>
      <c r="C368" s="47">
        <f>LN(Prices!C369/Prices!C368)</f>
        <v>1.2188418667221127E-2</v>
      </c>
      <c r="D368" s="47">
        <f>LN(Prices!D369/Prices!D368)</f>
        <v>-1.3863964236986163E-2</v>
      </c>
      <c r="E368" s="47">
        <f>LN(Prices!E369/Prices!E368)</f>
        <v>2.8728812673978446E-3</v>
      </c>
      <c r="F368" s="47">
        <f>LN(Prices!F369/Prices!F368)</f>
        <v>6.0489918638842732E-3</v>
      </c>
      <c r="G368" s="47">
        <f>LN(Prices!G369/Prices!G368)</f>
        <v>-2.9322402865588425E-2</v>
      </c>
      <c r="H368" s="47">
        <f>LN(Prices!H369/Prices!H368)</f>
        <v>6.404188130210407E-4</v>
      </c>
      <c r="I368" s="47">
        <f>LN(Prices!I369/Prices!I368)</f>
        <v>-5.1046681132021609E-3</v>
      </c>
      <c r="J368" s="47">
        <f>LN(Prices!J369/Prices!J368)</f>
        <v>1.3513657420341512E-2</v>
      </c>
      <c r="K368" s="47">
        <f>LN(Prices!K369/Prices!K368)</f>
        <v>-2.086957279198436E-3</v>
      </c>
      <c r="L368" s="47">
        <f>LN(Prices!L369/Prices!L368)</f>
        <v>-2.8471121063979683E-3</v>
      </c>
      <c r="M368" s="47">
        <f>LN(Prices!M369/Prices!M368)</f>
        <v>-1.7108639904855265E-4</v>
      </c>
      <c r="N368" s="47">
        <f>LN(Prices!N369/Prices!N368)</f>
        <v>7.5951774276838805E-4</v>
      </c>
      <c r="O368" s="47">
        <f>LN(Prices!O369/Prices!O368)</f>
        <v>-6.3389078570677488E-3</v>
      </c>
      <c r="P368" s="47">
        <f>LN(Prices!P369/Prices!P368)</f>
        <v>1.687963796045476E-2</v>
      </c>
      <c r="Q368" s="47">
        <f>LN(Prices!Q369/Prices!Q368)</f>
        <v>0.11238190242713532</v>
      </c>
      <c r="R368" s="47">
        <f>LN(Prices!R369/Prices!R368)</f>
        <v>-1.0443959161083262E-2</v>
      </c>
      <c r="S368" s="47">
        <f>LN(Prices!S369/Prices!S368)</f>
        <v>8.0665372699881041E-2</v>
      </c>
    </row>
    <row r="369" spans="1:19">
      <c r="A369" s="48">
        <f>Prices!A370</f>
        <v>42755</v>
      </c>
      <c r="B369" s="47">
        <f>LN(Prices!B370/Prices!B369)</f>
        <v>-1.5069751350033828E-3</v>
      </c>
      <c r="C369" s="47">
        <f>LN(Prices!C370/Prices!C369)</f>
        <v>-1.7980320796338014E-2</v>
      </c>
      <c r="D369" s="47">
        <f>LN(Prices!D370/Prices!D369)</f>
        <v>-3.3394239225671466E-3</v>
      </c>
      <c r="E369" s="47">
        <f>LN(Prices!E370/Prices!E369)</f>
        <v>-3.0916253965326333E-3</v>
      </c>
      <c r="F369" s="47">
        <f>LN(Prices!F370/Prices!F369)</f>
        <v>-3.4271474977728292E-3</v>
      </c>
      <c r="G369" s="47">
        <f>LN(Prices!G370/Prices!G369)</f>
        <v>7.2111054143373797E-4</v>
      </c>
      <c r="H369" s="47">
        <f>LN(Prices!H370/Prices!H369)</f>
        <v>-3.7488773780738286E-3</v>
      </c>
      <c r="I369" s="47">
        <f>LN(Prices!I370/Prices!I369)</f>
        <v>-3.0895165770626789E-3</v>
      </c>
      <c r="J369" s="47">
        <f>LN(Prices!J370/Prices!J369)</f>
        <v>1.6711750375754105E-3</v>
      </c>
      <c r="K369" s="47">
        <f>LN(Prices!K370/Prices!K369)</f>
        <v>-3.8374371180044838E-3</v>
      </c>
      <c r="L369" s="47">
        <f>LN(Prices!L370/Prices!L369)</f>
        <v>9.4993832544744753E-4</v>
      </c>
      <c r="M369" s="47">
        <f>LN(Prices!M370/Prices!M369)</f>
        <v>-2.0396524210054088E-2</v>
      </c>
      <c r="N369" s="47">
        <f>LN(Prices!N370/Prices!N369)</f>
        <v>7.3752225378290034E-3</v>
      </c>
      <c r="O369" s="47">
        <f>LN(Prices!O370/Prices!O369)</f>
        <v>-1.7102867136578059E-2</v>
      </c>
      <c r="P369" s="47">
        <f>LN(Prices!P370/Prices!P369)</f>
        <v>8.131107204763741E-3</v>
      </c>
      <c r="Q369" s="47">
        <f>LN(Prices!Q370/Prices!Q369)</f>
        <v>-4.6799063971809047E-3</v>
      </c>
      <c r="R369" s="47">
        <f>LN(Prices!R370/Prices!R369)</f>
        <v>2.6212334798740656E-3</v>
      </c>
      <c r="S369" s="47">
        <f>LN(Prices!S370/Prices!S369)</f>
        <v>-2.2663859577211946E-2</v>
      </c>
    </row>
    <row r="370" spans="1:19">
      <c r="A370" s="48">
        <f>Prices!A371</f>
        <v>42762</v>
      </c>
      <c r="B370" s="47">
        <f>LN(Prices!B371/Prices!B370)</f>
        <v>2.2688406471514412E-2</v>
      </c>
      <c r="C370" s="47">
        <f>LN(Prices!C371/Prices!C370)</f>
        <v>1.8393683806388963E-2</v>
      </c>
      <c r="D370" s="47">
        <f>LN(Prices!D371/Prices!D370)</f>
        <v>-2.0404433270243549E-3</v>
      </c>
      <c r="E370" s="47">
        <f>LN(Prices!E371/Prices!E370)</f>
        <v>1.153354855805341E-2</v>
      </c>
      <c r="F370" s="47">
        <f>LN(Prices!F371/Prices!F370)</f>
        <v>1.0534333684959324E-2</v>
      </c>
      <c r="G370" s="47">
        <f>LN(Prices!G371/Prices!G370)</f>
        <v>5.404918607392643E-4</v>
      </c>
      <c r="H370" s="47">
        <f>LN(Prices!H371/Prices!H370)</f>
        <v>-2.6953514528953271E-3</v>
      </c>
      <c r="I370" s="47">
        <f>LN(Prices!I371/Prices!I370)</f>
        <v>4.3179378153229732E-3</v>
      </c>
      <c r="J370" s="47">
        <f>LN(Prices!J371/Prices!J370)</f>
        <v>-4.5385060107276465E-3</v>
      </c>
      <c r="K370" s="47">
        <f>LN(Prices!K371/Prices!K370)</f>
        <v>3.4946706628609321E-4</v>
      </c>
      <c r="L370" s="47">
        <f>LN(Prices!L371/Prices!L370)</f>
        <v>2.6550366440525556E-3</v>
      </c>
      <c r="M370" s="47">
        <f>LN(Prices!M371/Prices!M370)</f>
        <v>-1.572876940834803E-3</v>
      </c>
      <c r="N370" s="47">
        <f>LN(Prices!N371/Prices!N370)</f>
        <v>6.3855978085307838E-3</v>
      </c>
      <c r="O370" s="47">
        <f>LN(Prices!O371/Prices!O370)</f>
        <v>2.457528657157396E-2</v>
      </c>
      <c r="P370" s="47">
        <f>LN(Prices!P371/Prices!P370)</f>
        <v>-1.4847128004664562E-2</v>
      </c>
      <c r="Q370" s="47">
        <f>LN(Prices!Q371/Prices!Q370)</f>
        <v>0.1053047473315275</v>
      </c>
      <c r="R370" s="47">
        <f>LN(Prices!R371/Prices!R370)</f>
        <v>3.8515672080615404E-2</v>
      </c>
      <c r="S370" s="47">
        <f>LN(Prices!S371/Prices!S370)</f>
        <v>6.9183875212104839E-2</v>
      </c>
    </row>
    <row r="371" spans="1:19">
      <c r="A371" s="48">
        <f>Prices!A372</f>
        <v>42769</v>
      </c>
      <c r="B371" s="47">
        <f>LN(Prices!B372/Prices!B371)</f>
        <v>6.7904559543792856E-3</v>
      </c>
      <c r="C371" s="47">
        <f>LN(Prices!C372/Prices!C371)</f>
        <v>8.198819672966047E-3</v>
      </c>
      <c r="D371" s="47">
        <f>LN(Prices!D372/Prices!D371)</f>
        <v>7.6692693630377225E-3</v>
      </c>
      <c r="E371" s="47">
        <f>LN(Prices!E372/Prices!E371)</f>
        <v>1.1748733652124223E-3</v>
      </c>
      <c r="F371" s="47">
        <f>LN(Prices!F372/Prices!F371)</f>
        <v>1.495886591582708E-3</v>
      </c>
      <c r="G371" s="47">
        <f>LN(Prices!G372/Prices!G371)</f>
        <v>2.2969050370486462E-2</v>
      </c>
      <c r="H371" s="47">
        <f>LN(Prices!H372/Prices!H371)</f>
        <v>-5.3601322513824811E-4</v>
      </c>
      <c r="I371" s="47">
        <f>LN(Prices!I372/Prices!I371)</f>
        <v>5.7338107984075356E-4</v>
      </c>
      <c r="J371" s="47">
        <f>LN(Prices!J372/Prices!J371)</f>
        <v>2.00744034114426E-2</v>
      </c>
      <c r="K371" s="47">
        <f>LN(Prices!K372/Prices!K371)</f>
        <v>9.0435398963206043E-3</v>
      </c>
      <c r="L371" s="47">
        <f>LN(Prices!L372/Prices!L371)</f>
        <v>1.8204500109371091E-2</v>
      </c>
      <c r="M371" s="47">
        <f>LN(Prices!M372/Prices!M371)</f>
        <v>6.3636182145571131E-3</v>
      </c>
      <c r="N371" s="47">
        <f>LN(Prices!N372/Prices!N371)</f>
        <v>5.6148232805824569E-4</v>
      </c>
      <c r="O371" s="47">
        <f>LN(Prices!O372/Prices!O371)</f>
        <v>1.5257663689643805E-2</v>
      </c>
      <c r="P371" s="47">
        <f>LN(Prices!P372/Prices!P371)</f>
        <v>2.578628917602116E-2</v>
      </c>
      <c r="Q371" s="47">
        <f>LN(Prices!Q372/Prices!Q371)</f>
        <v>-1.9467645465107E-2</v>
      </c>
      <c r="R371" s="47">
        <f>LN(Prices!R372/Prices!R371)</f>
        <v>-6.2357861043374881E-2</v>
      </c>
      <c r="S371" s="47">
        <f>LN(Prices!S372/Prices!S371)</f>
        <v>1.7668304133313897E-2</v>
      </c>
    </row>
    <row r="372" spans="1:19">
      <c r="A372" s="48">
        <f>Prices!A373</f>
        <v>42776</v>
      </c>
      <c r="B372" s="47">
        <f>LN(Prices!B373/Prices!B372)</f>
        <v>1.6407323354410207E-2</v>
      </c>
      <c r="C372" s="47">
        <f>LN(Prices!C373/Prices!C372)</f>
        <v>-5.5658079484296194E-4</v>
      </c>
      <c r="D372" s="47">
        <f>LN(Prices!D373/Prices!D372)</f>
        <v>1.4242461710185356E-2</v>
      </c>
      <c r="E372" s="47">
        <f>LN(Prices!E373/Prices!E372)</f>
        <v>5.0825749843714458E-3</v>
      </c>
      <c r="F372" s="47">
        <f>LN(Prices!F373/Prices!F372)</f>
        <v>6.3041070719972135E-3</v>
      </c>
      <c r="G372" s="47">
        <f>LN(Prices!G373/Prices!G372)</f>
        <v>-1.9381558353291602E-3</v>
      </c>
      <c r="H372" s="47">
        <f>LN(Prices!H373/Prices!H372)</f>
        <v>2.3813295664027374E-3</v>
      </c>
      <c r="I372" s="47">
        <f>LN(Prices!I373/Prices!I372)</f>
        <v>1.1456029971022104E-2</v>
      </c>
      <c r="J372" s="47">
        <f>LN(Prices!J373/Prices!J372)</f>
        <v>-7.1279926326737091E-3</v>
      </c>
      <c r="K372" s="47">
        <f>LN(Prices!K373/Prices!K372)</f>
        <v>5.1804640119131329E-3</v>
      </c>
      <c r="L372" s="47">
        <f>LN(Prices!L373/Prices!L372)</f>
        <v>4.0831534086087969E-3</v>
      </c>
      <c r="M372" s="47">
        <f>LN(Prices!M373/Prices!M372)</f>
        <v>-2.3652573153171385E-2</v>
      </c>
      <c r="N372" s="47">
        <f>LN(Prices!N373/Prices!N372)</f>
        <v>8.477390189042526E-3</v>
      </c>
      <c r="O372" s="47">
        <f>LN(Prices!O373/Prices!O372)</f>
        <v>-4.5529053446593318E-3</v>
      </c>
      <c r="P372" s="47">
        <f>LN(Prices!P373/Prices!P372)</f>
        <v>7.7747680277226528E-3</v>
      </c>
      <c r="Q372" s="47">
        <f>LN(Prices!Q373/Prices!Q372)</f>
        <v>5.1218525658483775E-2</v>
      </c>
      <c r="R372" s="47">
        <f>LN(Prices!R373/Prices!R372)</f>
        <v>5.3476063265952773E-3</v>
      </c>
      <c r="S372" s="47">
        <f>LN(Prices!S373/Prices!S372)</f>
        <v>0.11564024726465991</v>
      </c>
    </row>
    <row r="373" spans="1:19">
      <c r="A373" s="48">
        <f>Prices!A374</f>
        <v>42783</v>
      </c>
      <c r="B373" s="47">
        <f>LN(Prices!B374/Prices!B373)</f>
        <v>7.7175539630006387E-3</v>
      </c>
      <c r="C373" s="47">
        <f>LN(Prices!C374/Prices!C373)</f>
        <v>2.6511016427850868E-3</v>
      </c>
      <c r="D373" s="47">
        <f>LN(Prices!D374/Prices!D373)</f>
        <v>1.8939884344148115E-3</v>
      </c>
      <c r="E373" s="47">
        <f>LN(Prices!E374/Prices!E373)</f>
        <v>1.1935910941218379E-2</v>
      </c>
      <c r="F373" s="47">
        <f>LN(Prices!F374/Prices!F373)</f>
        <v>1.0570081932123304E-2</v>
      </c>
      <c r="G373" s="47">
        <f>LN(Prices!G374/Prices!G373)</f>
        <v>-1.5821145933364176E-2</v>
      </c>
      <c r="H373" s="47">
        <f>LN(Prices!H374/Prices!H373)</f>
        <v>-5.5744041990039904E-4</v>
      </c>
      <c r="I373" s="47">
        <f>LN(Prices!I374/Prices!I373)</f>
        <v>3.491440178116247E-4</v>
      </c>
      <c r="J373" s="47">
        <f>LN(Prices!J374/Prices!J373)</f>
        <v>2.4209841328127592E-3</v>
      </c>
      <c r="K373" s="47">
        <f>LN(Prices!K374/Prices!K373)</f>
        <v>-7.6072289401014487E-3</v>
      </c>
      <c r="L373" s="47">
        <f>LN(Prices!L374/Prices!L373)</f>
        <v>3.3284054396119402E-3</v>
      </c>
      <c r="M373" s="47">
        <f>LN(Prices!M374/Prices!M373)</f>
        <v>8.1524598622995451E-3</v>
      </c>
      <c r="N373" s="47">
        <f>LN(Prices!N374/Prices!N373)</f>
        <v>-1.3824244069906975E-2</v>
      </c>
      <c r="O373" s="47">
        <f>LN(Prices!O374/Prices!O373)</f>
        <v>-1.4420768402001298E-3</v>
      </c>
      <c r="P373" s="47">
        <f>LN(Prices!P374/Prices!P373)</f>
        <v>1.2144883459162504E-2</v>
      </c>
      <c r="Q373" s="47">
        <f>LN(Prices!Q374/Prices!Q373)</f>
        <v>0.11062075115353491</v>
      </c>
      <c r="R373" s="47">
        <f>LN(Prices!R374/Prices!R373)</f>
        <v>1.8494582636164311E-2</v>
      </c>
      <c r="S373" s="47">
        <f>LN(Prices!S374/Prices!S373)</f>
        <v>0.12932991104217034</v>
      </c>
    </row>
    <row r="374" spans="1:19">
      <c r="A374" s="48">
        <f>Prices!A375</f>
        <v>42790</v>
      </c>
      <c r="B374" s="47">
        <f>LN(Prices!B375/Prices!B374)</f>
        <v>3.239868610993468E-3</v>
      </c>
      <c r="C374" s="47">
        <f>LN(Prices!C375/Prices!C374)</f>
        <v>-1.0657583938141391E-3</v>
      </c>
      <c r="D374" s="47">
        <f>LN(Prices!D375/Prices!D374)</f>
        <v>1.6534332144948625E-2</v>
      </c>
      <c r="E374" s="47">
        <f>LN(Prices!E375/Prices!E374)</f>
        <v>2.3386734614341911E-3</v>
      </c>
      <c r="F374" s="47">
        <f>LN(Prices!F375/Prices!F374)</f>
        <v>2.0893928599532846E-3</v>
      </c>
      <c r="G374" s="47">
        <f>LN(Prices!G375/Prices!G374)</f>
        <v>3.2200385604598063E-3</v>
      </c>
      <c r="H374" s="47">
        <f>LN(Prices!H375/Prices!H374)</f>
        <v>4.6191352380241186E-3</v>
      </c>
      <c r="I374" s="47">
        <f>LN(Prices!I375/Prices!I374)</f>
        <v>1.5927858700287768E-2</v>
      </c>
      <c r="J374" s="47">
        <f>LN(Prices!J375/Prices!J374)</f>
        <v>1.1968384582889501E-2</v>
      </c>
      <c r="K374" s="47">
        <f>LN(Prices!K375/Prices!K374)</f>
        <v>9.3281035688814722E-3</v>
      </c>
      <c r="L374" s="47">
        <f>LN(Prices!L375/Prices!L374)</f>
        <v>7.9066330810518247E-3</v>
      </c>
      <c r="M374" s="47">
        <f>LN(Prices!M375/Prices!M374)</f>
        <v>-4.2451642421205528E-3</v>
      </c>
      <c r="N374" s="47">
        <f>LN(Prices!N375/Prices!N374)</f>
        <v>-1.6944370052410114E-3</v>
      </c>
      <c r="O374" s="47">
        <f>LN(Prices!O375/Prices!O374)</f>
        <v>-5.144292351089679E-3</v>
      </c>
      <c r="P374" s="47">
        <f>LN(Prices!P375/Prices!P374)</f>
        <v>1.4782583065694233E-2</v>
      </c>
      <c r="Q374" s="47">
        <f>LN(Prices!Q375/Prices!Q374)</f>
        <v>8.162381887235591E-2</v>
      </c>
      <c r="R374" s="47">
        <f>LN(Prices!R375/Prices!R374)</f>
        <v>3.8515672080615404E-2</v>
      </c>
      <c r="S374" s="47">
        <f>LN(Prices!S375/Prices!S374)</f>
        <v>0.2756149889783146</v>
      </c>
    </row>
    <row r="375" spans="1:19">
      <c r="A375" s="48">
        <f>Prices!A376</f>
        <v>42797</v>
      </c>
      <c r="B375" s="47">
        <f>LN(Prices!B376/Prices!B375)</f>
        <v>-7.3821039822704274E-3</v>
      </c>
      <c r="C375" s="47">
        <f>LN(Prices!C376/Prices!C375)</f>
        <v>-1.8128114402791173E-2</v>
      </c>
      <c r="D375" s="47">
        <f>LN(Prices!D376/Prices!D375)</f>
        <v>-1.3521589549054164E-2</v>
      </c>
      <c r="E375" s="47">
        <f>LN(Prices!E376/Prices!E375)</f>
        <v>4.4338759498155087E-3</v>
      </c>
      <c r="F375" s="47">
        <f>LN(Prices!F376/Prices!F375)</f>
        <v>4.5588935015417956E-3</v>
      </c>
      <c r="G375" s="47">
        <f>LN(Prices!G376/Prices!G375)</f>
        <v>-1.6087231997485147E-3</v>
      </c>
      <c r="H375" s="47">
        <f>LN(Prices!H376/Prices!H375)</f>
        <v>-3.7723591680868152E-3</v>
      </c>
      <c r="I375" s="47">
        <f>LN(Prices!I376/Prices!I375)</f>
        <v>-2.8928437970485851E-3</v>
      </c>
      <c r="J375" s="47">
        <f>LN(Prices!J376/Prices!J375)</f>
        <v>-3.1804536937865583E-3</v>
      </c>
      <c r="K375" s="47">
        <f>LN(Prices!K376/Prices!K375)</f>
        <v>-2.4100545320058968E-3</v>
      </c>
      <c r="L375" s="47">
        <f>LN(Prices!L376/Prices!L375)</f>
        <v>-1.0494434894884918E-2</v>
      </c>
      <c r="M375" s="47">
        <f>LN(Prices!M376/Prices!M375)</f>
        <v>-6.7585850864180863E-3</v>
      </c>
      <c r="N375" s="47">
        <f>LN(Prices!N376/Prices!N375)</f>
        <v>-5.1006061275876849E-3</v>
      </c>
      <c r="O375" s="47">
        <f>LN(Prices!O376/Prices!O375)</f>
        <v>4.5027011830386706E-3</v>
      </c>
      <c r="P375" s="47">
        <f>LN(Prices!P376/Prices!P375)</f>
        <v>-2.5707944263778055E-2</v>
      </c>
      <c r="Q375" s="47">
        <f>LN(Prices!Q376/Prices!Q375)</f>
        <v>-3.6946422829538778E-2</v>
      </c>
      <c r="R375" s="47">
        <f>LN(Prices!R376/Prices!R375)</f>
        <v>-2.5511587657408619E-2</v>
      </c>
      <c r="S375" s="47">
        <f>LN(Prices!S376/Prices!S375)</f>
        <v>0.19293105863461307</v>
      </c>
    </row>
    <row r="376" spans="1:19">
      <c r="A376" s="48">
        <f>Prices!A377</f>
        <v>42804</v>
      </c>
      <c r="B376" s="47">
        <f>LN(Prices!B377/Prices!B376)</f>
        <v>-1.1431371190582717E-2</v>
      </c>
      <c r="C376" s="47">
        <f>LN(Prices!C377/Prices!C376)</f>
        <v>-1.0987629264618418E-2</v>
      </c>
      <c r="D376" s="47">
        <f>LN(Prices!D377/Prices!D376)</f>
        <v>-2.2950389746334961E-2</v>
      </c>
      <c r="E376" s="47">
        <f>LN(Prices!E377/Prices!E376)</f>
        <v>-1.6780071382359076E-3</v>
      </c>
      <c r="F376" s="47">
        <f>LN(Prices!F377/Prices!F376)</f>
        <v>-2.9806281381377893E-3</v>
      </c>
      <c r="G376" s="47">
        <f>LN(Prices!G377/Prices!G376)</f>
        <v>-8.4510035681876997E-2</v>
      </c>
      <c r="H376" s="47">
        <f>LN(Prices!H377/Prices!H376)</f>
        <v>-5.7304065464361927E-3</v>
      </c>
      <c r="I376" s="47">
        <f>LN(Prices!I377/Prices!I376)</f>
        <v>-3.0151168442475781E-2</v>
      </c>
      <c r="J376" s="47">
        <f>LN(Prices!J377/Prices!J376)</f>
        <v>-3.1685788517214365E-3</v>
      </c>
      <c r="K376" s="47">
        <f>LN(Prices!K377/Prices!K376)</f>
        <v>-1.318547902328906E-2</v>
      </c>
      <c r="L376" s="47">
        <f>LN(Prices!L377/Prices!L376)</f>
        <v>-7.2443894424966205E-3</v>
      </c>
      <c r="M376" s="47">
        <f>LN(Prices!M377/Prices!M376)</f>
        <v>1.7074772330558829E-2</v>
      </c>
      <c r="N376" s="47">
        <f>LN(Prices!N377/Prices!N376)</f>
        <v>5.1006061275876017E-3</v>
      </c>
      <c r="O376" s="47">
        <f>LN(Prices!O377/Prices!O376)</f>
        <v>-1.3894722290317182E-2</v>
      </c>
      <c r="P376" s="47">
        <f>LN(Prices!P377/Prices!P376)</f>
        <v>-1.9311986024706674E-2</v>
      </c>
      <c r="Q376" s="47">
        <f>LN(Prices!Q377/Prices!Q376)</f>
        <v>-0.18068224344567277</v>
      </c>
      <c r="R376" s="47">
        <f>LN(Prices!R377/Prices!R376)</f>
        <v>2.8027312254655875E-2</v>
      </c>
      <c r="S376" s="47">
        <f>LN(Prices!S377/Prices!S376)</f>
        <v>0.61510449326202477</v>
      </c>
    </row>
    <row r="377" spans="1:19">
      <c r="A377" s="48">
        <f>Prices!A378</f>
        <v>42811</v>
      </c>
      <c r="B377" s="47">
        <f>LN(Prices!B378/Prices!B377)</f>
        <v>3.7241726020410759E-2</v>
      </c>
      <c r="C377" s="47">
        <f>LN(Prices!C378/Prices!C377)</f>
        <v>1.0977726804289776E-2</v>
      </c>
      <c r="D377" s="47">
        <f>LN(Prices!D378/Prices!D377)</f>
        <v>1.9426112022400532E-2</v>
      </c>
      <c r="E377" s="47">
        <f>LN(Prices!E378/Prices!E377)</f>
        <v>9.2749036391100454E-3</v>
      </c>
      <c r="F377" s="47">
        <f>LN(Prices!F378/Prices!F377)</f>
        <v>1.058863082285594E-2</v>
      </c>
      <c r="G377" s="47">
        <f>LN(Prices!G378/Prices!G377)</f>
        <v>7.5633057134685744E-3</v>
      </c>
      <c r="H377" s="47">
        <f>LN(Prices!H378/Prices!H377)</f>
        <v>2.2519048041491447E-3</v>
      </c>
      <c r="I377" s="47">
        <f>LN(Prices!I378/Prices!I377)</f>
        <v>1.2123281016562189E-2</v>
      </c>
      <c r="J377" s="47">
        <f>LN(Prices!J378/Prices!J377)</f>
        <v>1.1606439913382543E-2</v>
      </c>
      <c r="K377" s="47">
        <f>LN(Prices!K378/Prices!K377)</f>
        <v>7.3081933067246224E-3</v>
      </c>
      <c r="L377" s="47">
        <f>LN(Prices!L378/Prices!L377)</f>
        <v>8.9087448891094299E-3</v>
      </c>
      <c r="M377" s="47">
        <f>LN(Prices!M378/Prices!M377)</f>
        <v>6.9930354909706043E-3</v>
      </c>
      <c r="N377" s="47">
        <f>LN(Prices!N378/Prices!N377)</f>
        <v>5.3558972287247528E-3</v>
      </c>
      <c r="O377" s="47">
        <f>LN(Prices!O378/Prices!O377)</f>
        <v>-1.0795884686341533E-2</v>
      </c>
      <c r="P377" s="47">
        <f>LN(Prices!P378/Prices!P377)</f>
        <v>2.093570567285559E-2</v>
      </c>
      <c r="Q377" s="47">
        <f>LN(Prices!Q378/Prices!Q377)</f>
        <v>-5.338507191658555E-2</v>
      </c>
      <c r="R377" s="47">
        <f>LN(Prices!R378/Prices!R377)</f>
        <v>2.9705154413915694E-2</v>
      </c>
      <c r="S377" s="47">
        <f>LN(Prices!S378/Prices!S377)</f>
        <v>0.16055740232330656</v>
      </c>
    </row>
    <row r="378" spans="1:19">
      <c r="A378" s="48">
        <f>Prices!A379</f>
        <v>42818</v>
      </c>
      <c r="B378" s="47">
        <f>LN(Prices!B379/Prices!B378)</f>
        <v>1.3600304325292812E-3</v>
      </c>
      <c r="C378" s="47">
        <f>LN(Prices!C379/Prices!C378)</f>
        <v>-4.9237903463359468E-3</v>
      </c>
      <c r="D378" s="47">
        <f>LN(Prices!D379/Prices!D378)</f>
        <v>5.8160461889984151E-3</v>
      </c>
      <c r="E378" s="47">
        <f>LN(Prices!E379/Prices!E378)</f>
        <v>-9.3128266499850534E-3</v>
      </c>
      <c r="F378" s="47">
        <f>LN(Prices!F379/Prices!F378)</f>
        <v>-9.2940593984239522E-3</v>
      </c>
      <c r="G378" s="47">
        <f>LN(Prices!G379/Prices!G378)</f>
        <v>-1.8721295608208968E-2</v>
      </c>
      <c r="H378" s="47">
        <f>LN(Prices!H379/Prices!H378)</f>
        <v>3.5298267438730645E-3</v>
      </c>
      <c r="I378" s="47">
        <f>LN(Prices!I379/Prices!I378)</f>
        <v>7.995041699778634E-3</v>
      </c>
      <c r="J378" s="47">
        <f>LN(Prices!J379/Prices!J378)</f>
        <v>6.7144108326064964E-3</v>
      </c>
      <c r="K378" s="47">
        <f>LN(Prices!K379/Prices!K378)</f>
        <v>1.0005258554594793E-2</v>
      </c>
      <c r="L378" s="47">
        <f>LN(Prices!L379/Prices!L378)</f>
        <v>1.2668855755437919E-2</v>
      </c>
      <c r="M378" s="47">
        <f>LN(Prices!M379/Prices!M378)</f>
        <v>-1.8550797921208121E-2</v>
      </c>
      <c r="N378" s="47">
        <f>LN(Prices!N379/Prices!N378)</f>
        <v>6.2590703659500544E-3</v>
      </c>
      <c r="O378" s="47">
        <f>LN(Prices!O379/Prices!O378)</f>
        <v>1.9301059280865222E-2</v>
      </c>
      <c r="P378" s="47">
        <f>LN(Prices!P379/Prices!P378)</f>
        <v>1.1557465701383021E-2</v>
      </c>
      <c r="Q378" s="47">
        <f>LN(Prices!Q379/Prices!Q378)</f>
        <v>0.12398045923502346</v>
      </c>
      <c r="R378" s="47">
        <f>LN(Prices!R379/Prices!R378)</f>
        <v>0.69558323535782662</v>
      </c>
      <c r="S378" s="47">
        <f>LN(Prices!S379/Prices!S378)</f>
        <v>-4.1950131592942003E-2</v>
      </c>
    </row>
    <row r="379" spans="1:19">
      <c r="A379" s="48">
        <f>Prices!A380</f>
        <v>42825</v>
      </c>
      <c r="B379" s="47">
        <f>LN(Prices!B380/Prices!B379)</f>
        <v>-7.3890561838217909E-3</v>
      </c>
      <c r="C379" s="47">
        <f>LN(Prices!C380/Prices!C379)</f>
        <v>7.2452759521316754E-3</v>
      </c>
      <c r="D379" s="47">
        <f>LN(Prices!D380/Prices!D379)</f>
        <v>6.1025225653001081E-4</v>
      </c>
      <c r="E379" s="47">
        <f>LN(Prices!E380/Prices!E379)</f>
        <v>4.2600415824587999E-3</v>
      </c>
      <c r="F379" s="47">
        <f>LN(Prices!F380/Prices!F379)</f>
        <v>4.0417704061648336E-3</v>
      </c>
      <c r="G379" s="47">
        <f>LN(Prices!G380/Prices!G379)</f>
        <v>3.9182856591788232E-2</v>
      </c>
      <c r="H379" s="47">
        <f>LN(Prices!H380/Prices!H379)</f>
        <v>7.8261315622347592E-4</v>
      </c>
      <c r="I379" s="47">
        <f>LN(Prices!I380/Prices!I379)</f>
        <v>-1.1145938735382981E-2</v>
      </c>
      <c r="J379" s="47">
        <f>LN(Prices!J380/Prices!J379)</f>
        <v>3.6516248408075876E-3</v>
      </c>
      <c r="K379" s="47">
        <f>LN(Prices!K380/Prices!K379)</f>
        <v>-2.4059128292064024E-3</v>
      </c>
      <c r="L379" s="47">
        <f>LN(Prices!L380/Prices!L379)</f>
        <v>0</v>
      </c>
      <c r="M379" s="47">
        <f>LN(Prices!M380/Prices!M379)</f>
        <v>-1.3130464204840021E-2</v>
      </c>
      <c r="N379" s="47">
        <f>LN(Prices!N380/Prices!N379)</f>
        <v>5.3868431553802734E-3</v>
      </c>
      <c r="O379" s="47">
        <f>LN(Prices!O380/Prices!O379)</f>
        <v>6.8325493891862122E-3</v>
      </c>
      <c r="P379" s="47">
        <f>LN(Prices!P380/Prices!P379)</f>
        <v>1.6024745631154867E-3</v>
      </c>
      <c r="Q379" s="47">
        <f>LN(Prices!Q380/Prices!Q379)</f>
        <v>9.2987903304241212E-2</v>
      </c>
      <c r="R379" s="47">
        <f>LN(Prices!R380/Prices!R379)</f>
        <v>0.11371964119912695</v>
      </c>
      <c r="S379" s="47">
        <f>LN(Prices!S380/Prices!S379)</f>
        <v>-0.10478848795884665</v>
      </c>
    </row>
    <row r="380" spans="1:19">
      <c r="A380" s="48">
        <f>Prices!A381</f>
        <v>42832</v>
      </c>
      <c r="B380" s="47">
        <f>LN(Prices!B381/Prices!B380)</f>
        <v>4.6292865551558525E-3</v>
      </c>
      <c r="C380" s="47">
        <f>LN(Prices!C381/Prices!C380)</f>
        <v>-6.7468971607979912E-3</v>
      </c>
      <c r="D380" s="47">
        <f>LN(Prices!D381/Prices!D380)</f>
        <v>9.210125324226881E-3</v>
      </c>
      <c r="E380" s="47">
        <f>LN(Prices!E381/Prices!E380)</f>
        <v>-4.4496782121547342E-3</v>
      </c>
      <c r="F380" s="47">
        <f>LN(Prices!F381/Prices!F380)</f>
        <v>-5.7870206732202481E-3</v>
      </c>
      <c r="G380" s="47">
        <f>LN(Prices!G381/Prices!G380)</f>
        <v>4.4608117364866973E-2</v>
      </c>
      <c r="H380" s="47">
        <f>LN(Prices!H381/Prices!H380)</f>
        <v>2.0399349823985299E-3</v>
      </c>
      <c r="I380" s="47">
        <f>LN(Prices!I381/Prices!I380)</f>
        <v>1.5255840792988454E-2</v>
      </c>
      <c r="J380" s="47">
        <f>LN(Prices!J381/Prices!J380)</f>
        <v>-5.4266459719736673E-3</v>
      </c>
      <c r="K380" s="47">
        <f>LN(Prices!K381/Prices!K380)</f>
        <v>3.4352489983206168E-3</v>
      </c>
      <c r="L380" s="47">
        <f>LN(Prices!L381/Prices!L380)</f>
        <v>-2.3746472022762367E-3</v>
      </c>
      <c r="M380" s="47">
        <f>LN(Prices!M381/Prices!M380)</f>
        <v>1.4375564021046803E-3</v>
      </c>
      <c r="N380" s="47">
        <f>LN(Prices!N381/Prices!N380)</f>
        <v>-1.2864911281167572E-2</v>
      </c>
      <c r="O380" s="47">
        <f>LN(Prices!O381/Prices!O380)</f>
        <v>4.4760685394868603E-3</v>
      </c>
      <c r="P380" s="47">
        <f>LN(Prices!P381/Prices!P380)</f>
        <v>1.385791605073664E-2</v>
      </c>
      <c r="Q380" s="47">
        <f>LN(Prices!Q381/Prices!Q380)</f>
        <v>-2.313273887342213E-2</v>
      </c>
      <c r="R380" s="47">
        <f>LN(Prices!R381/Prices!R380)</f>
        <v>0.24185981239816853</v>
      </c>
      <c r="S380" s="47">
        <f>LN(Prices!S381/Prices!S380)</f>
        <v>9.7968207310142982E-2</v>
      </c>
    </row>
    <row r="381" spans="1:19">
      <c r="A381" s="48">
        <f>Prices!A382</f>
        <v>42839</v>
      </c>
      <c r="B381" s="47">
        <f>LN(Prices!B382/Prices!B381)</f>
        <v>-2.9572360040976842E-3</v>
      </c>
      <c r="C381" s="47">
        <f>LN(Prices!C382/Prices!C381)</f>
        <v>3.5139545133296146E-3</v>
      </c>
      <c r="D381" s="47">
        <f>LN(Prices!D382/Prices!D381)</f>
        <v>1.1917421101648546E-2</v>
      </c>
      <c r="E381" s="47">
        <f>LN(Prices!E382/Prices!E381)</f>
        <v>-7.1674759087442131E-3</v>
      </c>
      <c r="F381" s="47">
        <f>LN(Prices!F382/Prices!F381)</f>
        <v>-6.0474369737825596E-3</v>
      </c>
      <c r="G381" s="47">
        <f>LN(Prices!G382/Prices!G381)</f>
        <v>1.1698144740515308E-2</v>
      </c>
      <c r="H381" s="47">
        <f>LN(Prices!H382/Prices!H381)</f>
        <v>3.5075141830638707E-3</v>
      </c>
      <c r="I381" s="47">
        <f>LN(Prices!I382/Prices!I381)</f>
        <v>1.6585040536814605E-2</v>
      </c>
      <c r="J381" s="47">
        <f>LN(Prices!J382/Prices!J381)</f>
        <v>5.0687536053077315E-3</v>
      </c>
      <c r="K381" s="47">
        <f>LN(Prices!K382/Prices!K381)</f>
        <v>0</v>
      </c>
      <c r="L381" s="47">
        <f>LN(Prices!L382/Prices!L381)</f>
        <v>9.464941427300793E-3</v>
      </c>
      <c r="M381" s="47">
        <f>LN(Prices!M382/Prices!M381)</f>
        <v>-2.6070945678914738E-3</v>
      </c>
      <c r="N381" s="47">
        <f>LN(Prices!N382/Prices!N381)</f>
        <v>-6.4006242612755608E-3</v>
      </c>
      <c r="O381" s="47">
        <f>LN(Prices!O382/Prices!O381)</f>
        <v>-1.2842298658727564E-2</v>
      </c>
      <c r="P381" s="47">
        <f>LN(Prices!P382/Prices!P381)</f>
        <v>1.8260989213754349E-2</v>
      </c>
      <c r="Q381" s="47">
        <f>LN(Prices!Q382/Prices!Q381)</f>
        <v>5.9656394598430654E-2</v>
      </c>
      <c r="R381" s="47">
        <f>LN(Prices!R382/Prices!R381)</f>
        <v>0.25585086928999401</v>
      </c>
      <c r="S381" s="47">
        <f>LN(Prices!S382/Prices!S381)</f>
        <v>1.0931303952548528E-2</v>
      </c>
    </row>
    <row r="382" spans="1:19">
      <c r="A382" s="48">
        <f>Prices!A383</f>
        <v>42846</v>
      </c>
      <c r="B382" s="47">
        <f>LN(Prices!B383/Prices!B382)</f>
        <v>-1.0637086441557936E-3</v>
      </c>
      <c r="C382" s="47">
        <f>LN(Prices!C383/Prices!C382)</f>
        <v>-1.1296700568635494E-2</v>
      </c>
      <c r="D382" s="47">
        <f>LN(Prices!D383/Prices!D382)</f>
        <v>4.4788375677186186E-4</v>
      </c>
      <c r="E382" s="47">
        <f>LN(Prices!E383/Prices!E382)</f>
        <v>5.3234175912357691E-3</v>
      </c>
      <c r="F382" s="47">
        <f>LN(Prices!F383/Prices!F382)</f>
        <v>7.455134495016739E-3</v>
      </c>
      <c r="G382" s="47">
        <f>LN(Prices!G383/Prices!G382)</f>
        <v>-7.2911281479207973E-2</v>
      </c>
      <c r="H382" s="47">
        <f>LN(Prices!H383/Prices!H382)</f>
        <v>-2.1329475561246398E-4</v>
      </c>
      <c r="I382" s="47">
        <f>LN(Prices!I383/Prices!I382)</f>
        <v>6.804552566226094E-3</v>
      </c>
      <c r="J382" s="47">
        <f>LN(Prices!J383/Prices!J382)</f>
        <v>4.2949650455385532E-4</v>
      </c>
      <c r="K382" s="47">
        <f>LN(Prices!K383/Prices!K382)</f>
        <v>6.4946391336481828E-3</v>
      </c>
      <c r="L382" s="47">
        <f>LN(Prices!L383/Prices!L382)</f>
        <v>4.158010148663677E-3</v>
      </c>
      <c r="M382" s="47">
        <f>LN(Prices!M383/Prices!M382)</f>
        <v>-2.2116942470254111E-2</v>
      </c>
      <c r="N382" s="47">
        <f>LN(Prices!N383/Prices!N382)</f>
        <v>2.0752766621780399E-3</v>
      </c>
      <c r="O382" s="47">
        <f>LN(Prices!O383/Prices!O382)</f>
        <v>1.1964650698774008E-2</v>
      </c>
      <c r="P382" s="47">
        <f>LN(Prices!P383/Prices!P382)</f>
        <v>-3.1137554421981741E-3</v>
      </c>
      <c r="Q382" s="47">
        <f>LN(Prices!Q383/Prices!Q382)</f>
        <v>7.9063105965425359E-2</v>
      </c>
      <c r="R382" s="47">
        <f>LN(Prices!R383/Prices!R382)</f>
        <v>3.1191612478007121E-2</v>
      </c>
      <c r="S382" s="47">
        <f>LN(Prices!S383/Prices!S382)</f>
        <v>0.49319420126708907</v>
      </c>
    </row>
    <row r="383" spans="1:19">
      <c r="A383" s="48">
        <f>Prices!A384</f>
        <v>42853</v>
      </c>
      <c r="B383" s="47">
        <f>LN(Prices!B384/Prices!B383)</f>
        <v>1.4190523817882661E-2</v>
      </c>
      <c r="C383" s="47">
        <f>LN(Prices!C384/Prices!C383)</f>
        <v>-6.8316888265227971E-3</v>
      </c>
      <c r="D383" s="47">
        <f>LN(Prices!D384/Prices!D383)</f>
        <v>-1.0905560809415333E-2</v>
      </c>
      <c r="E383" s="47">
        <f>LN(Prices!E384/Prices!E383)</f>
        <v>1.9471953861712216E-2</v>
      </c>
      <c r="F383" s="47">
        <f>LN(Prices!F384/Prices!F383)</f>
        <v>1.8950516947110523E-2</v>
      </c>
      <c r="G383" s="47">
        <f>LN(Prices!G384/Prices!G383)</f>
        <v>-4.4363077869751357E-3</v>
      </c>
      <c r="H383" s="47">
        <f>LN(Prices!H384/Prices!H383)</f>
        <v>-7.4781827975977039E-4</v>
      </c>
      <c r="I383" s="47">
        <f>LN(Prices!I384/Prices!I383)</f>
        <v>-1.670693383747265E-2</v>
      </c>
      <c r="J383" s="47">
        <f>LN(Prices!J384/Prices!J383)</f>
        <v>7.1599011102543869E-5</v>
      </c>
      <c r="K383" s="47">
        <f>LN(Prices!K384/Prices!K383)</f>
        <v>4.4195210470303814E-3</v>
      </c>
      <c r="L383" s="47">
        <f>LN(Prices!L384/Prices!L383)</f>
        <v>-1.8057065216949728E-3</v>
      </c>
      <c r="M383" s="47">
        <f>LN(Prices!M384/Prices!M383)</f>
        <v>1.443606614197134E-2</v>
      </c>
      <c r="N383" s="47">
        <f>LN(Prices!N384/Prices!N383)</f>
        <v>2.5767669088430666E-2</v>
      </c>
      <c r="O383" s="47">
        <f>LN(Prices!O384/Prices!O383)</f>
        <v>2.4677037600689615E-2</v>
      </c>
      <c r="P383" s="47">
        <f>LN(Prices!P384/Prices!P383)</f>
        <v>-1.3490494013489399E-2</v>
      </c>
      <c r="Q383" s="47">
        <f>LN(Prices!Q384/Prices!Q383)</f>
        <v>0.1396033212865081</v>
      </c>
      <c r="R383" s="47">
        <f>LN(Prices!R384/Prices!R383)</f>
        <v>0.63519811891238886</v>
      </c>
      <c r="S383" s="47">
        <f>LN(Prices!S384/Prices!S383)</f>
        <v>0.125008354284142</v>
      </c>
    </row>
    <row r="384" spans="1:19">
      <c r="A384" s="48">
        <f>Prices!A385</f>
        <v>42860</v>
      </c>
      <c r="B384" s="47">
        <f>LN(Prices!B385/Prices!B384)</f>
        <v>-4.2812142903527126E-3</v>
      </c>
      <c r="C384" s="47">
        <f>LN(Prices!C385/Prices!C384)</f>
        <v>1.4557870614164854E-3</v>
      </c>
      <c r="D384" s="47">
        <f>LN(Prices!D385/Prices!D384)</f>
        <v>2.8629568263126553E-3</v>
      </c>
      <c r="E384" s="47">
        <f>LN(Prices!E385/Prices!E384)</f>
        <v>9.7854307818156863E-3</v>
      </c>
      <c r="F384" s="47">
        <f>LN(Prices!F385/Prices!F384)</f>
        <v>9.6157228717234262E-3</v>
      </c>
      <c r="G384" s="47">
        <f>LN(Prices!G385/Prices!G384)</f>
        <v>-5.2178849214948683E-2</v>
      </c>
      <c r="H384" s="47">
        <f>LN(Prices!H385/Prices!H384)</f>
        <v>-1.6897521367464819E-3</v>
      </c>
      <c r="I384" s="47">
        <f>LN(Prices!I385/Prices!I384)</f>
        <v>-7.5493985675218114E-3</v>
      </c>
      <c r="J384" s="47">
        <f>LN(Prices!J385/Prices!J384)</f>
        <v>-5.6410228227860284E-3</v>
      </c>
      <c r="K384" s="47">
        <f>LN(Prices!K385/Prices!K384)</f>
        <v>-3.3978965754046489E-3</v>
      </c>
      <c r="L384" s="47">
        <f>LN(Prices!L385/Prices!L384)</f>
        <v>-4.7101536356281958E-3</v>
      </c>
      <c r="M384" s="47">
        <f>LN(Prices!M385/Prices!M384)</f>
        <v>9.4795997199853474E-3</v>
      </c>
      <c r="N384" s="47">
        <f>LN(Prices!N385/Prices!N384)</f>
        <v>1.4682942896685396E-3</v>
      </c>
      <c r="O384" s="47">
        <f>LN(Prices!O385/Prices!O384)</f>
        <v>8.4526112964097531E-3</v>
      </c>
      <c r="P384" s="47">
        <f>LN(Prices!P385/Prices!P384)</f>
        <v>-3.0298315721450839E-2</v>
      </c>
      <c r="Q384" s="47">
        <f>LN(Prices!Q385/Prices!Q384)</f>
        <v>0.13129746162099173</v>
      </c>
      <c r="R384" s="47">
        <f>LN(Prices!R385/Prices!R384)</f>
        <v>-4.9688872971983031E-2</v>
      </c>
      <c r="S384" s="47">
        <f>LN(Prices!S385/Prices!S384)</f>
        <v>-1.9422398681560021E-2</v>
      </c>
    </row>
    <row r="385" spans="1:19">
      <c r="A385" s="48">
        <f>Prices!A386</f>
        <v>42867</v>
      </c>
      <c r="B385" s="47">
        <f>LN(Prices!B386/Prices!B385)</f>
        <v>1.5090115648642877E-2</v>
      </c>
      <c r="C385" s="47">
        <f>LN(Prices!C386/Prices!C385)</f>
        <v>-4.3332236699809672E-3</v>
      </c>
      <c r="D385" s="47">
        <f>LN(Prices!D386/Prices!D385)</f>
        <v>-5.2802415809613586E-3</v>
      </c>
      <c r="E385" s="47">
        <f>LN(Prices!E386/Prices!E385)</f>
        <v>-1.9948709949788746E-3</v>
      </c>
      <c r="F385" s="47">
        <f>LN(Prices!F386/Prices!F385)</f>
        <v>-1.3680266983475138E-3</v>
      </c>
      <c r="G385" s="47">
        <f>LN(Prices!G386/Prices!G385)</f>
        <v>3.4824411520778413E-2</v>
      </c>
      <c r="H385" s="47">
        <f>LN(Prices!H386/Prices!H385)</f>
        <v>-8.23150573737197E-4</v>
      </c>
      <c r="I385" s="47">
        <f>LN(Prices!I386/Prices!I385)</f>
        <v>4.8204069329058716E-3</v>
      </c>
      <c r="J385" s="47">
        <f>LN(Prices!J386/Prices!J385)</f>
        <v>5.6976330171334434E-4</v>
      </c>
      <c r="K385" s="47">
        <f>LN(Prices!K386/Prices!K385)</f>
        <v>4.0760926000429354E-3</v>
      </c>
      <c r="L385" s="47">
        <f>LN(Prices!L386/Prices!L385)</f>
        <v>4.2166286551456565E-3</v>
      </c>
      <c r="M385" s="47">
        <f>LN(Prices!M386/Prices!M385)</f>
        <v>1.4982889753503635E-2</v>
      </c>
      <c r="N385" s="47">
        <f>LN(Prices!N386/Prices!N385)</f>
        <v>8.3101706494067753E-3</v>
      </c>
      <c r="O385" s="47">
        <f>LN(Prices!O386/Prices!O385)</f>
        <v>2.2368785600751693E-3</v>
      </c>
      <c r="P385" s="47">
        <f>LN(Prices!P386/Prices!P385)</f>
        <v>2.4345918666893343E-3</v>
      </c>
      <c r="Q385" s="47">
        <f>LN(Prices!Q386/Prices!Q385)</f>
        <v>0.14258237873455087</v>
      </c>
      <c r="R385" s="47">
        <f>LN(Prices!R386/Prices!R385)</f>
        <v>-7.5835917289431981E-2</v>
      </c>
      <c r="S385" s="47">
        <f>LN(Prices!S386/Prices!S385)</f>
        <v>0.5117269194505879</v>
      </c>
    </row>
    <row r="386" spans="1:19">
      <c r="A386" s="48">
        <f>Prices!A387</f>
        <v>42874</v>
      </c>
      <c r="B386" s="47">
        <f>LN(Prices!B387/Prices!B386)</f>
        <v>-1.3435544519477717E-2</v>
      </c>
      <c r="C386" s="47">
        <f>LN(Prices!C387/Prices!C386)</f>
        <v>1.3381323171885E-2</v>
      </c>
      <c r="D386" s="47">
        <f>LN(Prices!D387/Prices!D386)</f>
        <v>7.4346049984447757E-3</v>
      </c>
      <c r="E386" s="47">
        <f>LN(Prices!E387/Prices!E386)</f>
        <v>9.5043489547805965E-4</v>
      </c>
      <c r="F386" s="47">
        <f>LN(Prices!F387/Prices!F386)</f>
        <v>2.1333049689967703E-3</v>
      </c>
      <c r="G386" s="47">
        <f>LN(Prices!G387/Prices!G386)</f>
        <v>5.3052171518193025E-2</v>
      </c>
      <c r="H386" s="47">
        <f>LN(Prices!H387/Prices!H386)</f>
        <v>2.9267769691442473E-3</v>
      </c>
      <c r="I386" s="47">
        <f>LN(Prices!I387/Prices!I386)</f>
        <v>9.7804743393494213E-4</v>
      </c>
      <c r="J386" s="47">
        <f>LN(Prices!J387/Prices!J386)</f>
        <v>1.355687568799898E-2</v>
      </c>
      <c r="K386" s="47">
        <f>LN(Prices!K387/Prices!K386)</f>
        <v>-4.0760926000429423E-3</v>
      </c>
      <c r="L386" s="47">
        <f>LN(Prices!L387/Prices!L386)</f>
        <v>8.2350345227324376E-3</v>
      </c>
      <c r="M386" s="47">
        <f>LN(Prices!M387/Prices!M386)</f>
        <v>1.8571749755403654E-3</v>
      </c>
      <c r="N386" s="47">
        <f>LN(Prices!N387/Prices!N386)</f>
        <v>-6.56936669154064E-3</v>
      </c>
      <c r="O386" s="47">
        <f>LN(Prices!O387/Prices!O386)</f>
        <v>-7.1136153993678298E-3</v>
      </c>
      <c r="P386" s="47">
        <f>LN(Prices!P387/Prices!P386)</f>
        <v>1.9695502665788282E-2</v>
      </c>
      <c r="Q386" s="47">
        <f>LN(Prices!Q387/Prices!Q386)</f>
        <v>6.845237007820934E-2</v>
      </c>
      <c r="R386" s="47">
        <f>LN(Prices!R387/Prices!R386)</f>
        <v>-8.5405553605160084E-2</v>
      </c>
      <c r="S386" s="47">
        <f>LN(Prices!S387/Prices!S386)</f>
        <v>0.15526975034540544</v>
      </c>
    </row>
    <row r="387" spans="1:19">
      <c r="A387" s="48">
        <f>Prices!A388</f>
        <v>42881</v>
      </c>
      <c r="B387" s="47">
        <f>LN(Prices!B388/Prices!B387)</f>
        <v>1.562036643691536E-2</v>
      </c>
      <c r="C387" s="47">
        <f>LN(Prices!C388/Prices!C387)</f>
        <v>7.1233413076746523E-3</v>
      </c>
      <c r="D387" s="47">
        <f>LN(Prices!D388/Prices!D387)</f>
        <v>8.9682231295787201E-3</v>
      </c>
      <c r="E387" s="47">
        <f>LN(Prices!E388/Prices!E387)</f>
        <v>9.1621820974840673E-3</v>
      </c>
      <c r="F387" s="47">
        <f>LN(Prices!F388/Prices!F387)</f>
        <v>8.7046956252871833E-3</v>
      </c>
      <c r="G387" s="47">
        <f>LN(Prices!G388/Prices!G387)</f>
        <v>-2.7611436392664911E-2</v>
      </c>
      <c r="H387" s="47">
        <f>LN(Prices!H388/Prices!H387)</f>
        <v>7.6883165957305696E-4</v>
      </c>
      <c r="I387" s="47">
        <f>LN(Prices!I388/Prices!I387)</f>
        <v>9.1454331103319551E-3</v>
      </c>
      <c r="J387" s="47">
        <f>LN(Prices!J388/Prices!J387)</f>
        <v>2.3135965396424945E-3</v>
      </c>
      <c r="K387" s="47">
        <f>LN(Prices!K388/Prices!K387)</f>
        <v>5.769573106375942E-3</v>
      </c>
      <c r="L387" s="47">
        <f>LN(Prices!L388/Prices!L387)</f>
        <v>8.9629834807383182E-4</v>
      </c>
      <c r="M387" s="47">
        <f>LN(Prices!M388/Prices!M387)</f>
        <v>-1.6750213432878754E-2</v>
      </c>
      <c r="N387" s="47">
        <f>LN(Prices!N388/Prices!N387)</f>
        <v>2.4951574689590278E-2</v>
      </c>
      <c r="O387" s="47">
        <f>LN(Prices!O388/Prices!O387)</f>
        <v>9.1148475943607886E-3</v>
      </c>
      <c r="P387" s="47">
        <f>LN(Prices!P388/Prices!P387)</f>
        <v>9.9087834124371721E-3</v>
      </c>
      <c r="Q387" s="47">
        <f>LN(Prices!Q388/Prices!Q387)</f>
        <v>0.14241477533472163</v>
      </c>
      <c r="R387" s="47">
        <f>LN(Prices!R388/Prices!R387)</f>
        <v>0.15480824630505263</v>
      </c>
      <c r="S387" s="47">
        <f>LN(Prices!S388/Prices!S387)</f>
        <v>0.3486129363759467</v>
      </c>
    </row>
    <row r="388" spans="1:19">
      <c r="A388" s="48">
        <f>Prices!A389</f>
        <v>42888</v>
      </c>
      <c r="B388" s="47">
        <f>LN(Prices!B389/Prices!B388)</f>
        <v>-2.4072748324880711E-3</v>
      </c>
      <c r="C388" s="47">
        <f>LN(Prices!C389/Prices!C388)</f>
        <v>1.916961914588446E-3</v>
      </c>
      <c r="D388" s="47">
        <f>LN(Prices!D389/Prices!D388)</f>
        <v>1.5601094005050584E-2</v>
      </c>
      <c r="E388" s="47">
        <f>LN(Prices!E389/Prices!E388)</f>
        <v>1.1956206490854403E-2</v>
      </c>
      <c r="F388" s="47">
        <f>LN(Prices!F389/Prices!F388)</f>
        <v>1.2649198448124351E-2</v>
      </c>
      <c r="G388" s="47">
        <f>LN(Prices!G389/Prices!G388)</f>
        <v>-4.3101676352218898E-2</v>
      </c>
      <c r="H388" s="47">
        <f>LN(Prices!H389/Prices!H388)</f>
        <v>7.367445400605359E-4</v>
      </c>
      <c r="I388" s="47">
        <f>LN(Prices!I389/Prices!I388)</f>
        <v>1.3327691103961557E-2</v>
      </c>
      <c r="J388" s="47">
        <f>LN(Prices!J389/Prices!J388)</f>
        <v>7.9654191637693224E-4</v>
      </c>
      <c r="K388" s="47">
        <f>LN(Prices!K389/Prices!K388)</f>
        <v>8.4246496592516231E-3</v>
      </c>
      <c r="L388" s="47">
        <f>LN(Prices!L389/Prices!L388)</f>
        <v>8.5638346755929594E-3</v>
      </c>
      <c r="M388" s="47">
        <f>LN(Prices!M389/Prices!M388)</f>
        <v>0</v>
      </c>
      <c r="N388" s="47">
        <f>LN(Prices!N389/Prices!N388)</f>
        <v>-2.0556828975745083E-3</v>
      </c>
      <c r="O388" s="47">
        <f>LN(Prices!O389/Prices!O388)</f>
        <v>-1.5576276792998219E-2</v>
      </c>
      <c r="P388" s="47">
        <f>LN(Prices!P389/Prices!P388)</f>
        <v>6.2832853023107559E-3</v>
      </c>
      <c r="Q388" s="47">
        <f>LN(Prices!Q389/Prices!Q388)</f>
        <v>0.16385413878074973</v>
      </c>
      <c r="R388" s="47">
        <f>LN(Prices!R389/Prices!R388)</f>
        <v>0.18715038970328146</v>
      </c>
      <c r="S388" s="47">
        <f>LN(Prices!S389/Prices!S388)</f>
        <v>0.32690901686184792</v>
      </c>
    </row>
    <row r="389" spans="1:19">
      <c r="A389" s="48">
        <f>Prices!A390</f>
        <v>42895</v>
      </c>
      <c r="B389" s="47">
        <f>LN(Prices!B390/Prices!B389)</f>
        <v>-1.2615020966506381E-3</v>
      </c>
      <c r="C389" s="47">
        <f>LN(Prices!C390/Prices!C389)</f>
        <v>-1.8461916386615265E-3</v>
      </c>
      <c r="D389" s="47">
        <f>LN(Prices!D390/Prices!D389)</f>
        <v>-5.926306067715814E-3</v>
      </c>
      <c r="E389" s="47">
        <f>LN(Prices!E390/Prices!E389)</f>
        <v>-6.4385914496482063E-3</v>
      </c>
      <c r="F389" s="47">
        <f>LN(Prices!F390/Prices!F389)</f>
        <v>-5.3630934082185703E-3</v>
      </c>
      <c r="G389" s="47">
        <f>LN(Prices!G390/Prices!G389)</f>
        <v>-3.670136685042804E-2</v>
      </c>
      <c r="H389" s="47">
        <f>LN(Prices!H390/Prices!H389)</f>
        <v>-9.634830661414997E-5</v>
      </c>
      <c r="I389" s="47">
        <f>LN(Prices!I390/Prices!I389)</f>
        <v>-2.0240569549846155E-3</v>
      </c>
      <c r="J389" s="47">
        <f>LN(Prices!J390/Prices!J389)</f>
        <v>-1.6551601947551204E-3</v>
      </c>
      <c r="K389" s="47">
        <f>LN(Prices!K390/Prices!K389)</f>
        <v>-3.3613477027048832E-3</v>
      </c>
      <c r="L389" s="47">
        <f>LN(Prices!L390/Prices!L389)</f>
        <v>-1.0357235443211115E-2</v>
      </c>
      <c r="M389" s="47">
        <f>LN(Prices!M390/Prices!M389)</f>
        <v>-8.6627504372143727E-3</v>
      </c>
      <c r="N389" s="47">
        <f>LN(Prices!N390/Prices!N389)</f>
        <v>8.9071578466760771E-3</v>
      </c>
      <c r="O389" s="47">
        <f>LN(Prices!O390/Prices!O389)</f>
        <v>3.4305350967892222E-3</v>
      </c>
      <c r="P389" s="47">
        <f>LN(Prices!P390/Prices!P389)</f>
        <v>-8.2603566521875782E-3</v>
      </c>
      <c r="Q389" s="47">
        <f>LN(Prices!Q390/Prices!Q389)</f>
        <v>-0.15773201743242218</v>
      </c>
      <c r="R389" s="47">
        <f>LN(Prices!R390/Prices!R389)</f>
        <v>0.26421523906381678</v>
      </c>
      <c r="S389" s="47">
        <f>LN(Prices!S390/Prices!S389)</f>
        <v>3.4291075923121653E-2</v>
      </c>
    </row>
    <row r="390" spans="1:19">
      <c r="A390" s="48">
        <f>Prices!A391</f>
        <v>42902</v>
      </c>
      <c r="B390" s="47">
        <f>LN(Prices!B391/Prices!B390)</f>
        <v>-9.774738325385491E-3</v>
      </c>
      <c r="C390" s="47">
        <f>LN(Prices!C391/Prices!C390)</f>
        <v>1.8653433582952763E-2</v>
      </c>
      <c r="D390" s="47">
        <f>LN(Prices!D391/Prices!D390)</f>
        <v>1.1914785221739924E-2</v>
      </c>
      <c r="E390" s="47">
        <f>LN(Prices!E391/Prices!E390)</f>
        <v>2.3400753611059084E-4</v>
      </c>
      <c r="F390" s="47">
        <f>LN(Prices!F391/Prices!F390)</f>
        <v>-1.2914336706630332E-3</v>
      </c>
      <c r="G390" s="47">
        <f>LN(Prices!G391/Prices!G390)</f>
        <v>-1.6332021308474196E-2</v>
      </c>
      <c r="H390" s="47">
        <f>LN(Prices!H391/Prices!H390)</f>
        <v>1.2804887419961505E-3</v>
      </c>
      <c r="I390" s="47">
        <f>LN(Prices!I391/Prices!I390)</f>
        <v>1.2791601493015683E-2</v>
      </c>
      <c r="J390" s="47">
        <f>LN(Prices!J391/Prices!J390)</f>
        <v>4.3170862674266289E-3</v>
      </c>
      <c r="K390" s="47">
        <f>LN(Prices!K391/Prices!K390)</f>
        <v>-1.6849203649195231E-3</v>
      </c>
      <c r="L390" s="47">
        <f>LN(Prices!L391/Prices!L390)</f>
        <v>-1.2572969774819942E-3</v>
      </c>
      <c r="M390" s="47">
        <f>LN(Prices!M391/Prices!M390)</f>
        <v>9.0624858460566676E-5</v>
      </c>
      <c r="N390" s="47">
        <f>LN(Prices!N391/Prices!N390)</f>
        <v>-7.4766703430201396E-3</v>
      </c>
      <c r="O390" s="47">
        <f>LN(Prices!O391/Prices!O390)</f>
        <v>-9.3053023161083735E-3</v>
      </c>
      <c r="P390" s="47">
        <f>LN(Prices!P391/Prices!P390)</f>
        <v>-7.5264789884073565E-3</v>
      </c>
      <c r="Q390" s="47">
        <f>LN(Prices!Q391/Prices!Q390)</f>
        <v>8.1085812410393516E-4</v>
      </c>
      <c r="R390" s="47">
        <f>LN(Prices!R391/Prices!R390)</f>
        <v>-5.9255697602849211E-2</v>
      </c>
      <c r="S390" s="47">
        <f>LN(Prices!S391/Prices!S390)</f>
        <v>-0.22979383431335876</v>
      </c>
    </row>
    <row r="391" spans="1:19">
      <c r="A391" s="48">
        <f>Prices!A392</f>
        <v>42909</v>
      </c>
      <c r="B391" s="47">
        <f>LN(Prices!B392/Prices!B391)</f>
        <v>-3.3747680167315285E-4</v>
      </c>
      <c r="C391" s="47">
        <f>LN(Prices!C392/Prices!C391)</f>
        <v>-2.1490129601535431E-3</v>
      </c>
      <c r="D391" s="47">
        <f>LN(Prices!D392/Prices!D391)</f>
        <v>-8.5799775605823591E-3</v>
      </c>
      <c r="E391" s="47">
        <f>LN(Prices!E392/Prices!E391)</f>
        <v>9.1989872010205919E-4</v>
      </c>
      <c r="F391" s="47">
        <f>LN(Prices!F392/Prices!F391)</f>
        <v>1.3989778983302551E-3</v>
      </c>
      <c r="G391" s="47">
        <f>LN(Prices!G392/Prices!G391)</f>
        <v>-3.9398056300066792E-2</v>
      </c>
      <c r="H391" s="47">
        <f>LN(Prices!H392/Prices!H391)</f>
        <v>1.2243276512954378E-3</v>
      </c>
      <c r="I391" s="47">
        <f>LN(Prices!I392/Prices!I391)</f>
        <v>-9.183069166979297E-3</v>
      </c>
      <c r="J391" s="47">
        <f>LN(Prices!J392/Prices!J391)</f>
        <v>-7.5363999020130166E-4</v>
      </c>
      <c r="K391" s="47">
        <f>LN(Prices!K392/Prices!K391)</f>
        <v>-2.7017915793485846E-3</v>
      </c>
      <c r="L391" s="47">
        <f>LN(Prices!L392/Prices!L391)</f>
        <v>0</v>
      </c>
      <c r="M391" s="47">
        <f>LN(Prices!M392/Prices!M391)</f>
        <v>4.2501307364581596E-3</v>
      </c>
      <c r="N391" s="47">
        <f>LN(Prices!N392/Prices!N391)</f>
        <v>4.4660801957098793E-4</v>
      </c>
      <c r="O391" s="47">
        <f>LN(Prices!O392/Prices!O391)</f>
        <v>4.2333082975872065E-3</v>
      </c>
      <c r="P391" s="47">
        <f>LN(Prices!P392/Prices!P391)</f>
        <v>1.0322048810767843E-3</v>
      </c>
      <c r="Q391" s="47">
        <f>LN(Prices!Q392/Prices!Q391)</f>
        <v>-2.0323262716788353E-3</v>
      </c>
      <c r="R391" s="47">
        <f>LN(Prices!R392/Prices!R391)</f>
        <v>-4.8463777849346647E-4</v>
      </c>
      <c r="S391" s="47">
        <f>LN(Prices!S392/Prices!S391)</f>
        <v>1.6437772104083193E-2</v>
      </c>
    </row>
    <row r="392" spans="1:19">
      <c r="A392" s="48">
        <f>Prices!A393</f>
        <v>42916</v>
      </c>
      <c r="B392" s="47">
        <f>LN(Prices!B393/Prices!B392)</f>
        <v>1.6488049901838859E-3</v>
      </c>
      <c r="C392" s="47">
        <f>LN(Prices!C393/Prices!C392)</f>
        <v>2.102639810377957E-2</v>
      </c>
      <c r="D392" s="47">
        <f>LN(Prices!D393/Prices!D392)</f>
        <v>-1.1324591730690416E-2</v>
      </c>
      <c r="E392" s="47">
        <f>LN(Prices!E393/Prices!E392)</f>
        <v>-4.4670822752376042E-3</v>
      </c>
      <c r="F392" s="47">
        <f>LN(Prices!F393/Prices!F392)</f>
        <v>-3.1774268055503306E-3</v>
      </c>
      <c r="G392" s="47">
        <f>LN(Prices!G393/Prices!G392)</f>
        <v>5.0941893171600319E-2</v>
      </c>
      <c r="H392" s="47">
        <f>LN(Prices!H393/Prices!H392)</f>
        <v>-8.163931791317431E-3</v>
      </c>
      <c r="I392" s="47">
        <f>LN(Prices!I393/Prices!I392)</f>
        <v>-7.5996448286467797E-3</v>
      </c>
      <c r="J392" s="47">
        <f>LN(Prices!J393/Prices!J392)</f>
        <v>6.4054043627100278E-3</v>
      </c>
      <c r="K392" s="47">
        <f>LN(Prices!K393/Prices!K392)</f>
        <v>-1.0197233160591441E-2</v>
      </c>
      <c r="L392" s="47">
        <f>LN(Prices!L393/Prices!L392)</f>
        <v>-1.4388491690990671E-3</v>
      </c>
      <c r="M392" s="47">
        <f>LN(Prices!M393/Prices!M392)</f>
        <v>2.5234332063807344E-3</v>
      </c>
      <c r="N392" s="47">
        <f>LN(Prices!N393/Prices!N392)</f>
        <v>8.9297673854884933E-5</v>
      </c>
      <c r="O392" s="47">
        <f>LN(Prices!O393/Prices!O392)</f>
        <v>-4.311872150398975E-3</v>
      </c>
      <c r="P392" s="47">
        <f>LN(Prices!P393/Prices!P392)</f>
        <v>-1.2240406734316235E-2</v>
      </c>
      <c r="Q392" s="47">
        <f>LN(Prices!Q393/Prices!Q392)</f>
        <v>-9.9171078094594921E-3</v>
      </c>
      <c r="R392" s="47">
        <f>LN(Prices!R393/Prices!R392)</f>
        <v>0.16434718580912513</v>
      </c>
      <c r="S392" s="47">
        <f>LN(Prices!S393/Prices!S392)</f>
        <v>-0.17784547635607151</v>
      </c>
    </row>
    <row r="393" spans="1:19">
      <c r="A393" s="48">
        <f>Prices!A394</f>
        <v>42923</v>
      </c>
      <c r="B393" s="47">
        <f>LN(Prices!B394/Prices!B393)</f>
        <v>-3.2252043707947878E-3</v>
      </c>
      <c r="C393" s="47">
        <f>LN(Prices!C394/Prices!C393)</f>
        <v>6.4923257763312208E-3</v>
      </c>
      <c r="D393" s="47">
        <f>LN(Prices!D394/Prices!D393)</f>
        <v>-1.5167680892452462E-2</v>
      </c>
      <c r="E393" s="47">
        <f>LN(Prices!E394/Prices!E393)</f>
        <v>-1.6973011769998237E-3</v>
      </c>
      <c r="F393" s="47">
        <f>LN(Prices!F394/Prices!F393)</f>
        <v>-2.7006606022394967E-3</v>
      </c>
      <c r="G393" s="47">
        <f>LN(Prices!G394/Prices!G393)</f>
        <v>-2.5574679293177322E-2</v>
      </c>
      <c r="H393" s="47">
        <f>LN(Prices!H394/Prices!H393)</f>
        <v>-4.8118236333946993E-3</v>
      </c>
      <c r="I393" s="47">
        <f>LN(Prices!I394/Prices!I393)</f>
        <v>-2.2130213433681829E-2</v>
      </c>
      <c r="J393" s="47">
        <f>LN(Prices!J394/Prices!J393)</f>
        <v>-7.9200660602427395E-3</v>
      </c>
      <c r="K393" s="47">
        <f>LN(Prices!K394/Prices!K393)</f>
        <v>-1.1338379500456592E-2</v>
      </c>
      <c r="L393" s="47">
        <f>LN(Prices!L394/Prices!L393)</f>
        <v>-1.2679032376685937E-2</v>
      </c>
      <c r="M393" s="47">
        <f>LN(Prices!M394/Prices!M393)</f>
        <v>9.1390296510032477E-3</v>
      </c>
      <c r="N393" s="47">
        <f>LN(Prices!N394/Prices!N393)</f>
        <v>1.9366568941510929E-2</v>
      </c>
      <c r="O393" s="47">
        <f>LN(Prices!O394/Prices!O393)</f>
        <v>2.191400148892813E-2</v>
      </c>
      <c r="P393" s="47">
        <f>LN(Prices!P394/Prices!P393)</f>
        <v>-1.9911569892697996E-2</v>
      </c>
      <c r="Q393" s="47">
        <f>LN(Prices!Q394/Prices!Q393)</f>
        <v>-0.27160998884773274</v>
      </c>
      <c r="R393" s="47">
        <f>LN(Prices!R394/Prices!R393)</f>
        <v>-0.17801252796055889</v>
      </c>
      <c r="S393" s="47">
        <f>LN(Prices!S394/Prices!S393)</f>
        <v>-0.42496239779235012</v>
      </c>
    </row>
    <row r="394" spans="1:19">
      <c r="A394" s="48">
        <f>Prices!A395</f>
        <v>42930</v>
      </c>
      <c r="B394" s="47">
        <f>LN(Prices!B395/Prices!B394)</f>
        <v>3.3719981089617358E-2</v>
      </c>
      <c r="C394" s="47">
        <f>LN(Prices!C395/Prices!C394)</f>
        <v>2.4937939717544974E-2</v>
      </c>
      <c r="D394" s="47">
        <f>LN(Prices!D395/Prices!D394)</f>
        <v>1.8084936787169523E-2</v>
      </c>
      <c r="E394" s="47">
        <f>LN(Prices!E395/Prices!E394)</f>
        <v>1.8072359787091333E-2</v>
      </c>
      <c r="F394" s="47">
        <f>LN(Prices!F395/Prices!F394)</f>
        <v>1.9230846820960438E-2</v>
      </c>
      <c r="G394" s="47">
        <f>LN(Prices!G395/Prices!G394)</f>
        <v>4.6023600037249035E-2</v>
      </c>
      <c r="H394" s="47">
        <f>LN(Prices!H395/Prices!H394)</f>
        <v>2.264030162869459E-3</v>
      </c>
      <c r="I394" s="47">
        <f>LN(Prices!I395/Prices!I394)</f>
        <v>1.9649692466526952E-2</v>
      </c>
      <c r="J394" s="47">
        <f>LN(Prices!J395/Prices!J394)</f>
        <v>1.2071863261717778E-2</v>
      </c>
      <c r="K394" s="47">
        <f>LN(Prices!K395/Prices!K394)</f>
        <v>1.0312913678239765E-2</v>
      </c>
      <c r="L394" s="47">
        <f>LN(Prices!L395/Prices!L394)</f>
        <v>1.5554663402147811E-2</v>
      </c>
      <c r="M394" s="47">
        <f>LN(Prices!M395/Prices!M394)</f>
        <v>1.6277783333119945E-2</v>
      </c>
      <c r="N394" s="47">
        <f>LN(Prices!N395/Prices!N394)</f>
        <v>-2.4552800829765486E-3</v>
      </c>
      <c r="O394" s="47">
        <f>LN(Prices!O395/Prices!O394)</f>
        <v>-9.8873043997148701E-3</v>
      </c>
      <c r="P394" s="47">
        <f>LN(Prices!P395/Prices!P394)</f>
        <v>1.0613682085943059E-2</v>
      </c>
      <c r="Q394" s="47">
        <f>LN(Prices!Q395/Prices!Q394)</f>
        <v>0.36475940663884249</v>
      </c>
      <c r="R394" s="47">
        <f>LN(Prices!R395/Prices!R394)</f>
        <v>9.3073973572674468E-2</v>
      </c>
      <c r="S394" s="47">
        <f>LN(Prices!S395/Prices!S394)</f>
        <v>0.38461706747451108</v>
      </c>
    </row>
    <row r="395" spans="1:19">
      <c r="A395" s="48">
        <f>Prices!A396</f>
        <v>42937</v>
      </c>
      <c r="B395" s="47">
        <f>LN(Prices!B396/Prices!B395)</f>
        <v>4.7101536356279963E-3</v>
      </c>
      <c r="C395" s="47">
        <f>LN(Prices!C396/Prices!C395)</f>
        <v>9.4980819728822385E-3</v>
      </c>
      <c r="D395" s="47">
        <f>LN(Prices!D396/Prices!D395)</f>
        <v>9.7772660859361121E-3</v>
      </c>
      <c r="E395" s="47">
        <f>LN(Prices!E396/Prices!E395)</f>
        <v>5.4775863631532232E-3</v>
      </c>
      <c r="F395" s="47">
        <f>LN(Prices!F396/Prices!F395)</f>
        <v>6.2938195330091368E-3</v>
      </c>
      <c r="G395" s="47">
        <f>LN(Prices!G396/Prices!G395)</f>
        <v>-1.7531644242942873E-2</v>
      </c>
      <c r="H395" s="47">
        <f>LN(Prices!H396/Prices!H395)</f>
        <v>3.9844181436716588E-3</v>
      </c>
      <c r="I395" s="47">
        <f>LN(Prices!I396/Prices!I395)</f>
        <v>1.7731521542665472E-2</v>
      </c>
      <c r="J395" s="47">
        <f>LN(Prices!J396/Prices!J395)</f>
        <v>7.6441625923372577E-3</v>
      </c>
      <c r="K395" s="47">
        <f>LN(Prices!K396/Prices!K395)</f>
        <v>9.5303648506940616E-3</v>
      </c>
      <c r="L395" s="47">
        <f>LN(Prices!L396/Prices!L395)</f>
        <v>1.5316416961816093E-2</v>
      </c>
      <c r="M395" s="47">
        <f>LN(Prices!M396/Prices!M395)</f>
        <v>-1.2983180824973031E-2</v>
      </c>
      <c r="N395" s="47">
        <f>LN(Prices!N396/Prices!N395)</f>
        <v>6.3014386704551163E-3</v>
      </c>
      <c r="O395" s="47">
        <f>LN(Prices!O396/Prices!O395)</f>
        <v>1.6704903290812836E-2</v>
      </c>
      <c r="P395" s="47">
        <f>LN(Prices!P396/Prices!P395)</f>
        <v>2.209365617509718E-2</v>
      </c>
      <c r="Q395" s="47">
        <f>LN(Prices!Q396/Prices!Q395)</f>
        <v>3.5776623145514935E-3</v>
      </c>
      <c r="R395" s="47">
        <f>LN(Prices!R396/Prices!R395)</f>
        <v>-9.5287724268565424E-2</v>
      </c>
      <c r="S395" s="47">
        <f>LN(Prices!S396/Prices!S395)</f>
        <v>-0.14866183603144834</v>
      </c>
    </row>
    <row r="396" spans="1:19">
      <c r="A396" s="48">
        <f>Prices!A397</f>
        <v>42944</v>
      </c>
      <c r="B396" s="47">
        <f>LN(Prices!B397/Prices!B396)</f>
        <v>5.0118188881666335E-3</v>
      </c>
      <c r="C396" s="47">
        <f>LN(Prices!C397/Prices!C396)</f>
        <v>8.8789704023252442E-3</v>
      </c>
      <c r="D396" s="47">
        <f>LN(Prices!D397/Prices!D396)</f>
        <v>6.9187568920148351E-3</v>
      </c>
      <c r="E396" s="47">
        <f>LN(Prices!E397/Prices!E396)</f>
        <v>7.9099999276220341E-4</v>
      </c>
      <c r="F396" s="47">
        <f>LN(Prices!F397/Prices!F396)</f>
        <v>5.2709256965657739E-4</v>
      </c>
      <c r="G396" s="47">
        <f>LN(Prices!G397/Prices!G396)</f>
        <v>8.8743819126272522E-2</v>
      </c>
      <c r="H396" s="47">
        <f>LN(Prices!H397/Prices!H396)</f>
        <v>-1.9818344596069467E-3</v>
      </c>
      <c r="I396" s="47">
        <f>LN(Prices!I397/Prices!I396)</f>
        <v>1.0044790754270887E-2</v>
      </c>
      <c r="J396" s="47">
        <f>LN(Prices!J397/Prices!J396)</f>
        <v>5.7098141991195756E-3</v>
      </c>
      <c r="K396" s="47">
        <f>LN(Prices!K397/Prices!K396)</f>
        <v>-3.3932845589801667E-3</v>
      </c>
      <c r="L396" s="47">
        <f>LN(Prices!L397/Prices!L396)</f>
        <v>6.3425159764702805E-3</v>
      </c>
      <c r="M396" s="47">
        <f>LN(Prices!M397/Prices!M396)</f>
        <v>-1.2883778464298067E-2</v>
      </c>
      <c r="N396" s="47">
        <f>LN(Prices!N397/Prices!N396)</f>
        <v>1.6955423493812169E-2</v>
      </c>
      <c r="O396" s="47">
        <f>LN(Prices!O397/Prices!O396)</f>
        <v>-8.8950820373954933E-3</v>
      </c>
      <c r="P396" s="47">
        <f>LN(Prices!P397/Prices!P396)</f>
        <v>4.9528552415361122E-3</v>
      </c>
      <c r="Q396" s="47">
        <f>LN(Prices!Q397/Prices!Q396)</f>
        <v>0.15553106670745356</v>
      </c>
      <c r="R396" s="47">
        <f>LN(Prices!R397/Prices!R396)</f>
        <v>0.11501579420537651</v>
      </c>
      <c r="S396" s="47">
        <f>LN(Prices!S397/Prices!S396)</f>
        <v>0.29598171275801333</v>
      </c>
    </row>
    <row r="397" spans="1:19">
      <c r="A397" s="48">
        <f>Prices!A398</f>
        <v>42951</v>
      </c>
      <c r="B397" s="47">
        <f>LN(Prices!B398/Prices!B397)</f>
        <v>7.774333827510185E-3</v>
      </c>
      <c r="C397" s="47">
        <f>LN(Prices!C398/Prices!C397)</f>
        <v>-1.8062185206655538E-2</v>
      </c>
      <c r="D397" s="47">
        <f>LN(Prices!D398/Prices!D397)</f>
        <v>3.1027319214476561E-3</v>
      </c>
      <c r="E397" s="47">
        <f>LN(Prices!E398/Prices!E397)</f>
        <v>3.7931966593226754E-3</v>
      </c>
      <c r="F397" s="47">
        <f>LN(Prices!F398/Prices!F397)</f>
        <v>3.5243717604305836E-3</v>
      </c>
      <c r="G397" s="47">
        <f>LN(Prices!G398/Prices!G397)</f>
        <v>-1.9058515393351825E-3</v>
      </c>
      <c r="H397" s="47">
        <f>LN(Prices!H398/Prices!H397)</f>
        <v>2.1790578892731732E-3</v>
      </c>
      <c r="I397" s="47">
        <f>LN(Prices!I398/Prices!I397)</f>
        <v>-1.28778421814678E-2</v>
      </c>
      <c r="J397" s="47">
        <f>LN(Prices!J398/Prices!J397)</f>
        <v>-1.6212509905254063E-3</v>
      </c>
      <c r="K397" s="47">
        <f>LN(Prices!K398/Prices!K397)</f>
        <v>4.7473809067095502E-3</v>
      </c>
      <c r="L397" s="47">
        <f>LN(Prices!L398/Prices!L397)</f>
        <v>1.4040016346346406E-3</v>
      </c>
      <c r="M397" s="47">
        <f>LN(Prices!M398/Prices!M397)</f>
        <v>-3.7892502936169165E-3</v>
      </c>
      <c r="N397" s="47">
        <f>LN(Prices!N398/Prices!N397)</f>
        <v>6.58318967962878E-3</v>
      </c>
      <c r="O397" s="47">
        <f>LN(Prices!O398/Prices!O397)</f>
        <v>1.118271457385696E-2</v>
      </c>
      <c r="P397" s="47">
        <f>LN(Prices!P398/Prices!P397)</f>
        <v>-1.1845535618699185E-3</v>
      </c>
      <c r="Q397" s="47">
        <f>LN(Prices!Q398/Prices!Q397)</f>
        <v>0.22871275509332384</v>
      </c>
      <c r="R397" s="47">
        <f>LN(Prices!R398/Prices!R397)</f>
        <v>-1.5375949804408745E-3</v>
      </c>
      <c r="S397" s="47">
        <f>LN(Prices!S398/Prices!S397)</f>
        <v>0.11438378034341658</v>
      </c>
    </row>
    <row r="398" spans="1:19">
      <c r="A398" s="48">
        <f>Prices!A399</f>
        <v>42958</v>
      </c>
      <c r="B398" s="47">
        <f>LN(Prices!B399/Prices!B398)</f>
        <v>-2.2666722763437029E-2</v>
      </c>
      <c r="C398" s="47">
        <f>LN(Prices!C399/Prices!C398)</f>
        <v>-9.3962793697006126E-3</v>
      </c>
      <c r="D398" s="47">
        <f>LN(Prices!D399/Prices!D398)</f>
        <v>-1.5856697956522389E-2</v>
      </c>
      <c r="E398" s="47">
        <f>LN(Prices!E399/Prices!E398)</f>
        <v>-1.5383737004193239E-2</v>
      </c>
      <c r="F398" s="47">
        <f>LN(Prices!F399/Prices!F398)</f>
        <v>-1.5611673671458529E-2</v>
      </c>
      <c r="G398" s="47">
        <f>LN(Prices!G399/Prices!G398)</f>
        <v>-6.1232491359390481E-3</v>
      </c>
      <c r="H398" s="47">
        <f>LN(Prices!H399/Prices!H398)</f>
        <v>2.8479568035319589E-3</v>
      </c>
      <c r="I398" s="47">
        <f>LN(Prices!I399/Prices!I398)</f>
        <v>-1.8207734488920541E-3</v>
      </c>
      <c r="J398" s="47">
        <f>LN(Prices!J399/Prices!J398)</f>
        <v>1.3537452085768242E-3</v>
      </c>
      <c r="K398" s="47">
        <f>LN(Prices!K399/Prices!K398)</f>
        <v>-2.7100287588651298E-3</v>
      </c>
      <c r="L398" s="47">
        <f>LN(Prices!L399/Prices!L398)</f>
        <v>7.1647313916791055E-3</v>
      </c>
      <c r="M398" s="47">
        <f>LN(Prices!M399/Prices!M398)</f>
        <v>-2.7121095858504232E-4</v>
      </c>
      <c r="N398" s="47">
        <f>LN(Prices!N399/Prices!N398)</f>
        <v>2.6381871392773758E-3</v>
      </c>
      <c r="O398" s="47">
        <f>LN(Prices!O399/Prices!O398)</f>
        <v>-7.9529363125426869E-3</v>
      </c>
      <c r="P398" s="47">
        <f>LN(Prices!P399/Prices!P398)</f>
        <v>1.784775770452187E-2</v>
      </c>
      <c r="Q398" s="47">
        <f>LN(Prices!Q399/Prices!Q398)</f>
        <v>9.8410673285920128E-4</v>
      </c>
      <c r="R398" s="47">
        <f>LN(Prices!R399/Prices!R398)</f>
        <v>7.0098641803269541E-3</v>
      </c>
      <c r="S398" s="47">
        <f>LN(Prices!S399/Prices!S398)</f>
        <v>5.3126011148537395E-3</v>
      </c>
    </row>
    <row r="399" spans="1:19">
      <c r="A399" s="48">
        <f>Prices!A400</f>
        <v>42965</v>
      </c>
      <c r="B399" s="47">
        <f>LN(Prices!B400/Prices!B399)</f>
        <v>1.132539601700025E-2</v>
      </c>
      <c r="C399" s="47">
        <f>LN(Prices!C400/Prices!C399)</f>
        <v>8.7639423241617827E-3</v>
      </c>
      <c r="D399" s="47">
        <f>LN(Prices!D400/Prices!D399)</f>
        <v>6.3911902079664528E-4</v>
      </c>
      <c r="E399" s="47">
        <f>LN(Prices!E400/Prices!E399)</f>
        <v>-3.7899495486632051E-3</v>
      </c>
      <c r="F399" s="47">
        <f>LN(Prices!F400/Prices!F399)</f>
        <v>-3.6869848601171376E-3</v>
      </c>
      <c r="G399" s="47">
        <f>LN(Prices!G400/Prices!G399)</f>
        <v>1.1829941434930389E-2</v>
      </c>
      <c r="H399" s="47">
        <f>LN(Prices!H400/Prices!H399)</f>
        <v>-6.5692965699728481E-4</v>
      </c>
      <c r="I399" s="47">
        <f>LN(Prices!I400/Prices!I399)</f>
        <v>-1.9418514598048497E-3</v>
      </c>
      <c r="J399" s="47">
        <f>LN(Prices!J400/Prices!J399)</f>
        <v>-2.5112415118796871E-3</v>
      </c>
      <c r="K399" s="47">
        <f>LN(Prices!K400/Prices!K399)</f>
        <v>1.3559324111357754E-3</v>
      </c>
      <c r="L399" s="47">
        <f>LN(Prices!L400/Prices!L399)</f>
        <v>-7.3401238327146451E-3</v>
      </c>
      <c r="M399" s="47">
        <f>LN(Prices!M400/Prices!M399)</f>
        <v>-1.4141107135380682E-2</v>
      </c>
      <c r="N399" s="47">
        <f>LN(Prices!N400/Prices!N399)</f>
        <v>3.2244406384285464E-3</v>
      </c>
      <c r="O399" s="47">
        <f>LN(Prices!O400/Prices!O399)</f>
        <v>-2.536804220108589E-3</v>
      </c>
      <c r="P399" s="47">
        <f>LN(Prices!P400/Prices!P399)</f>
        <v>1.0055303473930457E-2</v>
      </c>
      <c r="Q399" s="47">
        <f>LN(Prices!Q400/Prices!Q399)</f>
        <v>6.6391062426653075E-2</v>
      </c>
      <c r="R399" s="47">
        <f>LN(Prices!R400/Prices!R399)</f>
        <v>0.28768208336642814</v>
      </c>
      <c r="S399" s="47">
        <f>LN(Prices!S400/Prices!S399)</f>
        <v>0.15409316452225047</v>
      </c>
    </row>
    <row r="400" spans="1:19">
      <c r="A400" s="48">
        <f>Prices!A401</f>
        <v>42972</v>
      </c>
      <c r="B400" s="47">
        <f>LN(Prices!B401/Prices!B400)</f>
        <v>2.0400485989394462E-2</v>
      </c>
      <c r="C400" s="47">
        <f>LN(Prices!C401/Prices!C400)</f>
        <v>1.3697822922066739E-2</v>
      </c>
      <c r="D400" s="47">
        <f>LN(Prices!D401/Prices!D400)</f>
        <v>1.221195324857466E-2</v>
      </c>
      <c r="E400" s="47">
        <f>LN(Prices!E401/Prices!E400)</f>
        <v>7.3084950701849151E-3</v>
      </c>
      <c r="F400" s="47">
        <f>LN(Prices!F401/Prices!F400)</f>
        <v>8.3695879993853986E-3</v>
      </c>
      <c r="G400" s="47">
        <f>LN(Prices!G401/Prices!G400)</f>
        <v>-5.8974773801769124E-3</v>
      </c>
      <c r="H400" s="47">
        <f>LN(Prices!H401/Prices!H400)</f>
        <v>7.237118940599845E-4</v>
      </c>
      <c r="I400" s="47">
        <f>LN(Prices!I401/Prices!I400)</f>
        <v>1.3332749824787138E-2</v>
      </c>
      <c r="J400" s="47">
        <f>LN(Prices!J401/Prices!J400)</f>
        <v>4.564665396848566E-3</v>
      </c>
      <c r="K400" s="47">
        <f>LN(Prices!K401/Prices!K400)</f>
        <v>8.0972102326195231E-3</v>
      </c>
      <c r="L400" s="47">
        <f>LN(Prices!L401/Prices!L400)</f>
        <v>1.462676259619509E-2</v>
      </c>
      <c r="M400" s="47">
        <f>LN(Prices!M401/Prices!M400)</f>
        <v>2.5918494935397362E-3</v>
      </c>
      <c r="N400" s="47">
        <f>LN(Prices!N401/Prices!N400)</f>
        <v>-4.7554437443192285E-3</v>
      </c>
      <c r="O400" s="47">
        <f>LN(Prices!O401/Prices!O400)</f>
        <v>-9.5901740425422041E-3</v>
      </c>
      <c r="P400" s="47">
        <f>LN(Prices!P401/Prices!P400)</f>
        <v>-8.1167022262835335E-3</v>
      </c>
      <c r="Q400" s="47">
        <f>LN(Prices!Q401/Prices!Q400)</f>
        <v>5.96626892032436E-2</v>
      </c>
      <c r="R400" s="47">
        <f>LN(Prices!R401/Prices!R400)</f>
        <v>0.25776955299706067</v>
      </c>
      <c r="S400" s="47">
        <f>LN(Prices!S401/Prices!S400)</f>
        <v>1.305119517293022E-2</v>
      </c>
    </row>
    <row r="401" spans="1:19">
      <c r="A401" s="48">
        <f>Prices!A402</f>
        <v>42979</v>
      </c>
      <c r="B401" s="47">
        <f>LN(Prices!B402/Prices!B401)</f>
        <v>8.3116629796911486E-3</v>
      </c>
      <c r="C401" s="47">
        <f>LN(Prices!C402/Prices!C401)</f>
        <v>1.1921637214526219E-2</v>
      </c>
      <c r="D401" s="47">
        <f>LN(Prices!D402/Prices!D401)</f>
        <v>6.3882518950336819E-3</v>
      </c>
      <c r="E401" s="47">
        <f>LN(Prices!E402/Prices!E401)</f>
        <v>1.0858469751097189E-2</v>
      </c>
      <c r="F401" s="47">
        <f>LN(Prices!F402/Prices!F401)</f>
        <v>9.825752585922087E-3</v>
      </c>
      <c r="G401" s="47">
        <f>LN(Prices!G402/Prices!G401)</f>
        <v>6.4663595421009749E-3</v>
      </c>
      <c r="H401" s="47">
        <f>LN(Prices!H402/Prices!H401)</f>
        <v>2.5873905198241297E-4</v>
      </c>
      <c r="I401" s="47">
        <f>LN(Prices!I402/Prices!I401)</f>
        <v>-4.214065311686944E-3</v>
      </c>
      <c r="J401" s="47">
        <f>LN(Prices!J402/Prices!J401)</f>
        <v>1.4113922176667E-3</v>
      </c>
      <c r="K401" s="47">
        <f>LN(Prices!K402/Prices!K401)</f>
        <v>6.3641145965672059E-3</v>
      </c>
      <c r="L401" s="47">
        <f>LN(Prices!L402/Prices!L401)</f>
        <v>1.8996638127960941E-3</v>
      </c>
      <c r="M401" s="47">
        <f>LN(Prices!M402/Prices!M401)</f>
        <v>-7.4115083066364181E-4</v>
      </c>
      <c r="N401" s="47">
        <f>LN(Prices!N402/Prices!N401)</f>
        <v>1.4870162479451188E-2</v>
      </c>
      <c r="O401" s="47">
        <f>LN(Prices!O402/Prices!O401)</f>
        <v>2.4837019908466682E-3</v>
      </c>
      <c r="P401" s="47">
        <f>LN(Prices!P402/Prices!P401)</f>
        <v>2.7552225310476609E-2</v>
      </c>
      <c r="Q401" s="47">
        <f>LN(Prices!Q402/Prices!Q401)</f>
        <v>-8.2909556746531277E-2</v>
      </c>
      <c r="R401" s="47">
        <f>LN(Prices!R402/Prices!R401)</f>
        <v>-0.1640680993212805</v>
      </c>
      <c r="S401" s="47">
        <f>LN(Prices!S402/Prices!S401)</f>
        <v>-0.16376316434477839</v>
      </c>
    </row>
    <row r="402" spans="1:19">
      <c r="A402" s="48">
        <f>Prices!A403</f>
        <v>42986</v>
      </c>
      <c r="B402" s="47">
        <f>LN(Prices!B403/Prices!B402)</f>
        <v>4.758581407732834E-3</v>
      </c>
      <c r="C402" s="47">
        <f>LN(Prices!C403/Prices!C402)</f>
        <v>1.889603335355395E-2</v>
      </c>
      <c r="D402" s="47">
        <f>LN(Prices!D403/Prices!D402)</f>
        <v>1.0127519425016671E-2</v>
      </c>
      <c r="E402" s="47">
        <f>LN(Prices!E403/Prices!E402)</f>
        <v>-6.4625947785359843E-4</v>
      </c>
      <c r="F402" s="47">
        <f>LN(Prices!F403/Prices!F402)</f>
        <v>1.5769139826103936E-4</v>
      </c>
      <c r="G402" s="47">
        <f>LN(Prices!G403/Prices!G402)</f>
        <v>1.9337878484542693E-2</v>
      </c>
      <c r="H402" s="47">
        <f>LN(Prices!H403/Prices!H402)</f>
        <v>2.9924230384651101E-3</v>
      </c>
      <c r="I402" s="47">
        <f>LN(Prices!I403/Prices!I402)</f>
        <v>1.6214031326656879E-2</v>
      </c>
      <c r="J402" s="47">
        <f>LN(Prices!J403/Prices!J402)</f>
        <v>1.6174230750401648E-2</v>
      </c>
      <c r="K402" s="47">
        <f>LN(Prices!K403/Prices!K402)</f>
        <v>5.9920285807514434E-3</v>
      </c>
      <c r="L402" s="47">
        <f>LN(Prices!L403/Prices!L402)</f>
        <v>1.9646997383796421E-2</v>
      </c>
      <c r="M402" s="47">
        <f>LN(Prices!M403/Prices!M402)</f>
        <v>1.1983773028968459E-3</v>
      </c>
      <c r="N402" s="47">
        <f>LN(Prices!N403/Prices!N402)</f>
        <v>-5.6347653398914829E-3</v>
      </c>
      <c r="O402" s="47">
        <f>LN(Prices!O403/Prices!O402)</f>
        <v>4.4860466601390672E-3</v>
      </c>
      <c r="P402" s="47">
        <f>LN(Prices!P403/Prices!P402)</f>
        <v>1.8325296072081932E-2</v>
      </c>
      <c r="Q402" s="47">
        <f>LN(Prices!Q403/Prices!Q402)</f>
        <v>-0.14043069806603856</v>
      </c>
      <c r="R402" s="47">
        <f>LN(Prices!R403/Prices!R402)</f>
        <v>-0.27406033404582786</v>
      </c>
      <c r="S402" s="47">
        <f>LN(Prices!S403/Prices!S402)</f>
        <v>-0.14663688923385598</v>
      </c>
    </row>
    <row r="403" spans="1:19">
      <c r="A403" s="48">
        <f>Prices!A404</f>
        <v>42993</v>
      </c>
      <c r="B403" s="47">
        <f>LN(Prices!B404/Prices!B403)</f>
        <v>3.6932553042691623E-3</v>
      </c>
      <c r="C403" s="47">
        <f>LN(Prices!C404/Prices!C403)</f>
        <v>-9.3543072642002657E-4</v>
      </c>
      <c r="D403" s="47">
        <f>LN(Prices!D404/Prices!D403)</f>
        <v>-2.2948948683386245E-3</v>
      </c>
      <c r="E403" s="47">
        <f>LN(Prices!E404/Prices!E403)</f>
        <v>1.1740312572247835E-2</v>
      </c>
      <c r="F403" s="47">
        <f>LN(Prices!F404/Prices!F403)</f>
        <v>1.149678214994398E-2</v>
      </c>
      <c r="G403" s="47">
        <f>LN(Prices!G404/Prices!G403)</f>
        <v>3.3641197965100164E-2</v>
      </c>
      <c r="H403" s="47">
        <f>LN(Prices!H404/Prices!H403)</f>
        <v>-6.6534486742582796E-3</v>
      </c>
      <c r="I403" s="47">
        <f>LN(Prices!I404/Prices!I403)</f>
        <v>6.3171253951371763E-3</v>
      </c>
      <c r="J403" s="47">
        <f>LN(Prices!J404/Prices!J403)</f>
        <v>-3.7095573263702403E-3</v>
      </c>
      <c r="K403" s="47">
        <f>LN(Prices!K404/Prices!K403)</f>
        <v>-1.6608540605708669E-3</v>
      </c>
      <c r="L403" s="47">
        <f>LN(Prices!L404/Prices!L403)</f>
        <v>-1.620228161101429E-2</v>
      </c>
      <c r="M403" s="47">
        <f>LN(Prices!M404/Prices!M403)</f>
        <v>-1.0939117219144588E-2</v>
      </c>
      <c r="N403" s="47">
        <f>LN(Prices!N404/Prices!N403)</f>
        <v>1.523296947695589E-2</v>
      </c>
      <c r="O403" s="47">
        <f>LN(Prices!O404/Prices!O403)</f>
        <v>1.8654975238813626E-2</v>
      </c>
      <c r="P403" s="47">
        <f>LN(Prices!P404/Prices!P403)</f>
        <v>-1.6059419861267347E-2</v>
      </c>
      <c r="Q403" s="47">
        <f>LN(Prices!Q404/Prices!Q403)</f>
        <v>-6.0051006307129768E-3</v>
      </c>
      <c r="R403" s="47">
        <f>LN(Prices!R404/Prices!R403)</f>
        <v>-7.1095921683730218E-2</v>
      </c>
      <c r="S403" s="47">
        <f>LN(Prices!S404/Prices!S403)</f>
        <v>8.952374279321719E-2</v>
      </c>
    </row>
    <row r="404" spans="1:19">
      <c r="A404" s="48">
        <f>Prices!A405</f>
        <v>43000</v>
      </c>
      <c r="B404" s="47">
        <f>LN(Prices!B405/Prices!B404)</f>
        <v>-8.4869102788119512E-3</v>
      </c>
      <c r="C404" s="47">
        <f>LN(Prices!C405/Prices!C404)</f>
        <v>-9.7255937169351322E-3</v>
      </c>
      <c r="D404" s="47">
        <f>LN(Prices!D405/Prices!D404)</f>
        <v>-1.8795093673142457E-2</v>
      </c>
      <c r="E404" s="47">
        <f>LN(Prices!E405/Prices!E404)</f>
        <v>3.4452486179003408E-3</v>
      </c>
      <c r="F404" s="47">
        <f>LN(Prices!F405/Prices!F404)</f>
        <v>3.7340568228951226E-3</v>
      </c>
      <c r="G404" s="47">
        <f>LN(Prices!G405/Prices!G404)</f>
        <v>2.2049257417034993E-2</v>
      </c>
      <c r="H404" s="47">
        <f>LN(Prices!H405/Prices!H404)</f>
        <v>-1.1351198798113464E-3</v>
      </c>
      <c r="I404" s="47">
        <f>LN(Prices!I405/Prices!I404)</f>
        <v>-1.1844633071988376E-2</v>
      </c>
      <c r="J404" s="47">
        <f>LN(Prices!J405/Prices!J404)</f>
        <v>-1.976560397433426E-3</v>
      </c>
      <c r="K404" s="47">
        <f>LN(Prices!K405/Prices!K404)</f>
        <v>-9.6877323564481341E-3</v>
      </c>
      <c r="L404" s="47">
        <f>LN(Prices!L405/Prices!L404)</f>
        <v>8.5932805838030279E-4</v>
      </c>
      <c r="M404" s="47">
        <f>LN(Prices!M405/Prices!M404)</f>
        <v>2.4469403084778366E-2</v>
      </c>
      <c r="N404" s="47">
        <f>LN(Prices!N405/Prices!N404)</f>
        <v>-7.6711791178025674E-3</v>
      </c>
      <c r="O404" s="47">
        <f>LN(Prices!O405/Prices!O404)</f>
        <v>2.7787865014987569E-2</v>
      </c>
      <c r="P404" s="47">
        <f>LN(Prices!P405/Prices!P404)</f>
        <v>-2.4787548332574919E-2</v>
      </c>
      <c r="Q404" s="47">
        <f>LN(Prices!Q405/Prices!Q404)</f>
        <v>0.18279084196424794</v>
      </c>
      <c r="R404" s="47">
        <f>LN(Prices!R405/Prices!R404)</f>
        <v>0.14296046466519899</v>
      </c>
      <c r="S404" s="47">
        <f>LN(Prices!S405/Prices!S404)</f>
        <v>7.2830762193058979E-2</v>
      </c>
    </row>
    <row r="405" spans="1:19">
      <c r="A405" s="48">
        <f>Prices!A406</f>
        <v>43007</v>
      </c>
      <c r="B405" s="47">
        <f>LN(Prices!B406/Prices!B405)</f>
        <v>-1.8335498801594258E-2</v>
      </c>
      <c r="C405" s="47">
        <f>LN(Prices!C406/Prices!C405)</f>
        <v>-9.7456759352074034E-3</v>
      </c>
      <c r="D405" s="47">
        <f>LN(Prices!D406/Prices!D405)</f>
        <v>-2.4905396831568756E-3</v>
      </c>
      <c r="E405" s="47">
        <f>LN(Prices!E406/Prices!E405)</f>
        <v>2.9886408921145011E-3</v>
      </c>
      <c r="F405" s="47">
        <f>LN(Prices!F406/Prices!F405)</f>
        <v>3.8233061297996396E-3</v>
      </c>
      <c r="G405" s="47">
        <f>LN(Prices!G406/Prices!G405)</f>
        <v>1.1888251900548199E-2</v>
      </c>
      <c r="H405" s="47">
        <f>LN(Prices!H406/Prices!H405)</f>
        <v>-2.3609634103831057E-3</v>
      </c>
      <c r="I405" s="47">
        <f>LN(Prices!I406/Prices!I405)</f>
        <v>-7.5796726854261203E-3</v>
      </c>
      <c r="J405" s="47">
        <f>LN(Prices!J406/Prices!J405)</f>
        <v>-1.046526328570528E-2</v>
      </c>
      <c r="K405" s="47">
        <f>LN(Prices!K406/Prices!K405)</f>
        <v>-6.7159169750591818E-4</v>
      </c>
      <c r="L405" s="47">
        <f>LN(Prices!L406/Prices!L405)</f>
        <v>-1.558203271999805E-2</v>
      </c>
      <c r="M405" s="47">
        <f>LN(Prices!M406/Prices!M405)</f>
        <v>9.8726344878452745E-3</v>
      </c>
      <c r="N405" s="47">
        <f>LN(Prices!N406/Prices!N405)</f>
        <v>3.3475604965724247E-4</v>
      </c>
      <c r="O405" s="47">
        <f>LN(Prices!O406/Prices!O405)</f>
        <v>-6.1334018248865385E-3</v>
      </c>
      <c r="P405" s="47">
        <f>LN(Prices!P406/Prices!P405)</f>
        <v>-5.8055427651462696E-3</v>
      </c>
      <c r="Q405" s="47">
        <f>LN(Prices!Q406/Prices!Q405)</f>
        <v>4.6290063129505496E-2</v>
      </c>
      <c r="R405" s="47">
        <f>LN(Prices!R406/Prices!R405)</f>
        <v>-2.775386329572193E-2</v>
      </c>
      <c r="S405" s="47">
        <f>LN(Prices!S406/Prices!S405)</f>
        <v>1.8062495438829061E-2</v>
      </c>
    </row>
    <row r="406" spans="1:19">
      <c r="A406" s="48">
        <f>Prices!A407</f>
        <v>43014</v>
      </c>
      <c r="B406" s="47">
        <f>LN(Prices!B407/Prices!B406)</f>
        <v>1.7563568938701597E-2</v>
      </c>
      <c r="C406" s="47">
        <f>LN(Prices!C407/Prices!C406)</f>
        <v>-2.4935536774402765E-3</v>
      </c>
      <c r="D406" s="47">
        <f>LN(Prices!D407/Prices!D406)</f>
        <v>3.3680748408744005E-3</v>
      </c>
      <c r="E406" s="47">
        <f>LN(Prices!E407/Prices!E406)</f>
        <v>6.7105819792812856E-3</v>
      </c>
      <c r="F406" s="47">
        <f>LN(Prices!F407/Prices!F406)</f>
        <v>7.1935363125099029E-3</v>
      </c>
      <c r="G406" s="47">
        <f>LN(Prices!G407/Prices!G406)</f>
        <v>-3.3937509317583138E-2</v>
      </c>
      <c r="H406" s="47">
        <f>LN(Prices!H407/Prices!H406)</f>
        <v>-1.2737444523954887E-3</v>
      </c>
      <c r="I406" s="47">
        <f>LN(Prices!I407/Prices!I406)</f>
        <v>8.9238844615356343E-3</v>
      </c>
      <c r="J406" s="47">
        <f>LN(Prices!J407/Prices!J406)</f>
        <v>-3.1525784946043523E-3</v>
      </c>
      <c r="K406" s="47">
        <f>LN(Prices!K407/Prices!K406)</f>
        <v>-1.0082339956759871E-3</v>
      </c>
      <c r="L406" s="47">
        <f>LN(Prices!L407/Prices!L406)</f>
        <v>-9.9956991829407774E-3</v>
      </c>
      <c r="M406" s="47">
        <f>LN(Prices!M407/Prices!M406)</f>
        <v>5.0777357330272976E-3</v>
      </c>
      <c r="N406" s="47">
        <f>LN(Prices!N407/Prices!N406)</f>
        <v>-1.1360411655665334E-2</v>
      </c>
      <c r="O406" s="47">
        <f>LN(Prices!O407/Prices!O406)</f>
        <v>-7.7387096529193261E-3</v>
      </c>
      <c r="P406" s="47">
        <f>LN(Prices!P407/Prices!P406)</f>
        <v>-1.6446607774900753E-2</v>
      </c>
      <c r="Q406" s="47">
        <f>LN(Prices!Q407/Prices!Q406)</f>
        <v>0.20978673463082981</v>
      </c>
      <c r="R406" s="47">
        <f>LN(Prices!R407/Prices!R406)</f>
        <v>0.20718196186545534</v>
      </c>
      <c r="S406" s="47">
        <f>LN(Prices!S407/Prices!S406)</f>
        <v>8.3910074547384944E-2</v>
      </c>
    </row>
    <row r="407" spans="1:19">
      <c r="A407" s="48">
        <f>Prices!A408</f>
        <v>43021</v>
      </c>
      <c r="B407" s="47">
        <f>LN(Prices!B408/Prices!B407)</f>
        <v>1.6535631667878053E-2</v>
      </c>
      <c r="C407" s="47">
        <f>LN(Prices!C408/Prices!C407)</f>
        <v>6.1713507951289626E-3</v>
      </c>
      <c r="D407" s="47">
        <f>LN(Prices!D408/Prices!D407)</f>
        <v>1.7630325998729598E-2</v>
      </c>
      <c r="E407" s="47">
        <f>LN(Prices!E408/Prices!E407)</f>
        <v>6.9222919495916489E-3</v>
      </c>
      <c r="F407" s="47">
        <f>LN(Prices!F408/Prices!F407)</f>
        <v>7.9043732385363965E-3</v>
      </c>
      <c r="G407" s="47">
        <f>LN(Prices!G408/Prices!G407)</f>
        <v>2.7486436470061201E-2</v>
      </c>
      <c r="H407" s="47">
        <f>LN(Prices!H408/Prices!H407)</f>
        <v>2.6092923864774902E-3</v>
      </c>
      <c r="I407" s="47">
        <f>LN(Prices!I408/Prices!I407)</f>
        <v>5.424817925122863E-3</v>
      </c>
      <c r="J407" s="47">
        <f>LN(Prices!J408/Prices!J407)</f>
        <v>1.2906883100817612E-2</v>
      </c>
      <c r="K407" s="47">
        <f>LN(Prices!K408/Prices!K407)</f>
        <v>4.6964192326075871E-3</v>
      </c>
      <c r="L407" s="47">
        <f>LN(Prices!L408/Prices!L407)</f>
        <v>1.3131590254494284E-2</v>
      </c>
      <c r="M407" s="47">
        <f>LN(Prices!M408/Prices!M407)</f>
        <v>1.2432290030388719E-3</v>
      </c>
      <c r="N407" s="47">
        <f>LN(Prices!N408/Prices!N407)</f>
        <v>-7.5606697501511494E-3</v>
      </c>
      <c r="O407" s="47">
        <f>LN(Prices!O408/Prices!O407)</f>
        <v>-2.4194118796751558E-2</v>
      </c>
      <c r="P407" s="47">
        <f>LN(Prices!P408/Prices!P407)</f>
        <v>2.7640927124337158E-2</v>
      </c>
      <c r="Q407" s="47">
        <f>LN(Prices!Q408/Prices!Q407)</f>
        <v>5.0515362099023048E-2</v>
      </c>
      <c r="R407" s="47">
        <f>LN(Prices!R408/Prices!R407)</f>
        <v>-0.14870069602574254</v>
      </c>
      <c r="S407" s="47">
        <f>LN(Prices!S408/Prices!S407)</f>
        <v>-0.13515402411293778</v>
      </c>
    </row>
    <row r="408" spans="1:19">
      <c r="A408" s="48">
        <f>Prices!A409</f>
        <v>43028</v>
      </c>
      <c r="B408" s="47">
        <f>LN(Prices!B409/Prices!B408)</f>
        <v>-6.3034877785923989E-3</v>
      </c>
      <c r="C408" s="47">
        <f>LN(Prices!C409/Prices!C408)</f>
        <v>-1.0764422302977097E-2</v>
      </c>
      <c r="D408" s="47">
        <f>LN(Prices!D409/Prices!D408)</f>
        <v>-5.4250115048094499E-3</v>
      </c>
      <c r="E408" s="47">
        <f>LN(Prices!E409/Prices!E408)</f>
        <v>3.7257738880359533E-3</v>
      </c>
      <c r="F408" s="47">
        <f>LN(Prices!F409/Prices!F408)</f>
        <v>2.0297363237816537E-3</v>
      </c>
      <c r="G408" s="47">
        <f>LN(Prices!G409/Prices!G408)</f>
        <v>1.0094064126023055E-2</v>
      </c>
      <c r="H408" s="47">
        <f>LN(Prices!H409/Prices!H408)</f>
        <v>-2.4989554003793553E-3</v>
      </c>
      <c r="I408" s="47">
        <f>LN(Prices!I409/Prices!I408)</f>
        <v>-3.8256962611478785E-3</v>
      </c>
      <c r="J408" s="47">
        <f>LN(Prices!J409/Prices!J408)</f>
        <v>-9.7603124616320418E-3</v>
      </c>
      <c r="K408" s="47">
        <f>LN(Prices!K409/Prices!K408)</f>
        <v>-4.0241502997253797E-3</v>
      </c>
      <c r="L408" s="47">
        <f>LN(Prices!L409/Prices!L408)</f>
        <v>-1.0315678502914335E-2</v>
      </c>
      <c r="M408" s="47">
        <f>LN(Prices!M409/Prices!M408)</f>
        <v>-7.4558408480950075E-3</v>
      </c>
      <c r="N408" s="47">
        <f>LN(Prices!N409/Prices!N408)</f>
        <v>8.2374887269184207E-3</v>
      </c>
      <c r="O408" s="47">
        <f>LN(Prices!O409/Prices!O408)</f>
        <v>1.820024455459646E-2</v>
      </c>
      <c r="P408" s="47">
        <f>LN(Prices!P409/Prices!P408)</f>
        <v>-1.3919296483677259E-2</v>
      </c>
      <c r="Q408" s="47">
        <f>LN(Prices!Q409/Prices!Q408)</f>
        <v>2.7150060108205278E-2</v>
      </c>
      <c r="R408" s="47">
        <f>LN(Prices!R409/Prices!R408)</f>
        <v>4.2380781117267096E-3</v>
      </c>
      <c r="S408" s="47">
        <f>LN(Prices!S409/Prices!S408)</f>
        <v>3.347750175102291E-2</v>
      </c>
    </row>
    <row r="409" spans="1:19">
      <c r="A409" s="48">
        <f>Prices!A410</f>
        <v>43035</v>
      </c>
      <c r="B409" s="47">
        <f>LN(Prices!B410/Prices!B409)</f>
        <v>-3.5501760165622389E-3</v>
      </c>
      <c r="C409" s="47">
        <f>LN(Prices!C410/Prices!C409)</f>
        <v>-1.5619361795468575E-2</v>
      </c>
      <c r="D409" s="47">
        <f>LN(Prices!D410/Prices!D409)</f>
        <v>-1.4351761486124329E-2</v>
      </c>
      <c r="E409" s="47">
        <f>LN(Prices!E410/Prices!E409)</f>
        <v>-4.8155119377412162E-4</v>
      </c>
      <c r="F409" s="47">
        <f>LN(Prices!F410/Prices!F409)</f>
        <v>6.0811839911847996E-4</v>
      </c>
      <c r="G409" s="47">
        <f>LN(Prices!G410/Prices!G409)</f>
        <v>4.5527788002635822E-2</v>
      </c>
      <c r="H409" s="47">
        <f>LN(Prices!H410/Prices!H409)</f>
        <v>5.3281237385176413E-4</v>
      </c>
      <c r="I409" s="47">
        <f>LN(Prices!I410/Prices!I409)</f>
        <v>-2.2593649701793148E-2</v>
      </c>
      <c r="J409" s="47">
        <f>LN(Prices!J410/Prices!J409)</f>
        <v>-6.096148003175956E-3</v>
      </c>
      <c r="K409" s="47">
        <f>LN(Prices!K410/Prices!K409)</f>
        <v>-8.4360210100430932E-3</v>
      </c>
      <c r="L409" s="47">
        <f>LN(Prices!L410/Prices!L409)</f>
        <v>-1.8446780615254489E-2</v>
      </c>
      <c r="M409" s="47">
        <f>LN(Prices!M410/Prices!M409)</f>
        <v>1.6203411538542146E-2</v>
      </c>
      <c r="N409" s="47">
        <f>LN(Prices!N410/Prices!N409)</f>
        <v>-4.4924847755022047E-3</v>
      </c>
      <c r="O409" s="47">
        <f>LN(Prices!O410/Prices!O409)</f>
        <v>-9.2103927563553963E-3</v>
      </c>
      <c r="P409" s="47">
        <f>LN(Prices!P410/Prices!P409)</f>
        <v>-1.2138710097982768E-2</v>
      </c>
      <c r="Q409" s="47">
        <f>LN(Prices!Q410/Prices!Q409)</f>
        <v>0.18401806190736625</v>
      </c>
      <c r="R409" s="47">
        <f>LN(Prices!R410/Prices!R409)</f>
        <v>-3.8621810240690009E-2</v>
      </c>
      <c r="S409" s="47">
        <f>LN(Prices!S410/Prices!S409)</f>
        <v>-2.6023084544021555E-2</v>
      </c>
    </row>
    <row r="410" spans="1:19">
      <c r="A410" s="48">
        <f>Prices!A411</f>
        <v>43042</v>
      </c>
      <c r="B410" s="47">
        <f>LN(Prices!B411/Prices!B410)</f>
        <v>2.5768722689811716E-3</v>
      </c>
      <c r="C410" s="47">
        <f>LN(Prices!C411/Prices!C410)</f>
        <v>6.1598477229562448E-3</v>
      </c>
      <c r="D410" s="47">
        <f>LN(Prices!D411/Prices!D410)</f>
        <v>1.4062883294418635E-2</v>
      </c>
      <c r="E410" s="47">
        <f>LN(Prices!E411/Prices!E410)</f>
        <v>5.3283525615056542E-3</v>
      </c>
      <c r="F410" s="47">
        <f>LN(Prices!F411/Prices!F410)</f>
        <v>5.9602156440449576E-3</v>
      </c>
      <c r="G410" s="47">
        <f>LN(Prices!G411/Prices!G410)</f>
        <v>2.6611643021022556E-2</v>
      </c>
      <c r="H410" s="47">
        <f>LN(Prices!H411/Prices!H410)</f>
        <v>3.4824534364884113E-3</v>
      </c>
      <c r="I410" s="47">
        <f>LN(Prices!I411/Prices!I410)</f>
        <v>1.0839502799135148E-2</v>
      </c>
      <c r="J410" s="47">
        <f>LN(Prices!J411/Prices!J410)</f>
        <v>4.7128883947700762E-3</v>
      </c>
      <c r="K410" s="47">
        <f>LN(Prices!K411/Prices!K410)</f>
        <v>-1.0171216337122051E-3</v>
      </c>
      <c r="L410" s="47">
        <f>LN(Prices!L411/Prices!L410)</f>
        <v>2.5031302181184748E-3</v>
      </c>
      <c r="M410" s="47">
        <f>LN(Prices!M411/Prices!M410)</f>
        <v>4.3977308417999356E-4</v>
      </c>
      <c r="N410" s="47">
        <f>LN(Prices!N411/Prices!N410)</f>
        <v>-1.4547578137073991E-2</v>
      </c>
      <c r="O410" s="47">
        <f>LN(Prices!O411/Prices!O410)</f>
        <v>-5.6282472879853338E-3</v>
      </c>
      <c r="P410" s="47">
        <f>LN(Prices!P411/Prices!P410)</f>
        <v>7.8460053778023221E-3</v>
      </c>
      <c r="Q410" s="47">
        <f>LN(Prices!Q411/Prices!Q410)</f>
        <v>-0.22882814940466781</v>
      </c>
      <c r="R410" s="47">
        <f>LN(Prices!R411/Prices!R410)</f>
        <v>6.9676452225254426E-2</v>
      </c>
      <c r="S410" s="47">
        <f>LN(Prices!S411/Prices!S410)</f>
        <v>3.2514206593117892E-2</v>
      </c>
    </row>
    <row r="411" spans="1:19">
      <c r="A411" s="48">
        <f>Prices!A412</f>
        <v>43049</v>
      </c>
      <c r="B411" s="47">
        <f>LN(Prices!B412/Prices!B411)</f>
        <v>-5.4401026897452987E-3</v>
      </c>
      <c r="C411" s="47">
        <f>LN(Prices!C412/Prices!C411)</f>
        <v>3.3586972182193288E-3</v>
      </c>
      <c r="D411" s="47">
        <f>LN(Prices!D412/Prices!D411)</f>
        <v>2.501319184341964E-2</v>
      </c>
      <c r="E411" s="47">
        <f>LN(Prices!E412/Prices!E411)</f>
        <v>-2.5552425718012206E-3</v>
      </c>
      <c r="F411" s="47">
        <f>LN(Prices!F412/Prices!F411)</f>
        <v>-3.3293008960519174E-3</v>
      </c>
      <c r="G411" s="47">
        <f>LN(Prices!G412/Prices!G411)</f>
        <v>2.3092036513318908E-2</v>
      </c>
      <c r="H411" s="47">
        <f>LN(Prices!H412/Prices!H411)</f>
        <v>-2.1563295390840944E-3</v>
      </c>
      <c r="I411" s="47">
        <f>LN(Prices!I412/Prices!I411)</f>
        <v>1.6544622736072698E-2</v>
      </c>
      <c r="J411" s="47">
        <f>LN(Prices!J412/Prices!J411)</f>
        <v>4.2725129503274487E-3</v>
      </c>
      <c r="K411" s="47">
        <f>LN(Prices!K412/Prices!K411)</f>
        <v>-9.8858824551124515E-3</v>
      </c>
      <c r="L411" s="47">
        <f>LN(Prices!L412/Prices!L411)</f>
        <v>8.5349024498372859E-3</v>
      </c>
      <c r="M411" s="47">
        <f>LN(Prices!M412/Prices!M411)</f>
        <v>2.2398393167060719E-3</v>
      </c>
      <c r="N411" s="47">
        <f>LN(Prices!N412/Prices!N411)</f>
        <v>6.0321428861715484E-4</v>
      </c>
      <c r="O411" s="47">
        <f>LN(Prices!O412/Prices!O411)</f>
        <v>-2.1378949885256498E-3</v>
      </c>
      <c r="P411" s="47">
        <f>LN(Prices!P412/Prices!P411)</f>
        <v>5.0698081839824103E-3</v>
      </c>
      <c r="Q411" s="47">
        <f>LN(Prices!Q412/Prices!Q411)</f>
        <v>0.3135187403222956</v>
      </c>
      <c r="R411" s="47">
        <f>LN(Prices!R412/Prices!R411)</f>
        <v>0.2036169472751439</v>
      </c>
      <c r="S411" s="47">
        <f>LN(Prices!S412/Prices!S411)</f>
        <v>0.14733998721227751</v>
      </c>
    </row>
    <row r="412" spans="1:19">
      <c r="A412" s="48">
        <f>Prices!A413</f>
        <v>43056</v>
      </c>
      <c r="B412" s="47">
        <f>LN(Prices!B413/Prices!B412)</f>
        <v>2.4447328210172943E-3</v>
      </c>
      <c r="C412" s="47">
        <f>LN(Prices!C413/Prices!C412)</f>
        <v>-7.9565124155577122E-3</v>
      </c>
      <c r="D412" s="47">
        <f>LN(Prices!D413/Prices!D412)</f>
        <v>-1.1002873498432165E-2</v>
      </c>
      <c r="E412" s="47">
        <f>LN(Prices!E413/Prices!E412)</f>
        <v>-3.4712795355894823E-3</v>
      </c>
      <c r="F412" s="47">
        <f>LN(Prices!F413/Prices!F412)</f>
        <v>-1.3145921601946469E-3</v>
      </c>
      <c r="G412" s="47">
        <f>LN(Prices!G413/Prices!G412)</f>
        <v>-1.2674440896727937E-2</v>
      </c>
      <c r="H412" s="47">
        <f>LN(Prices!H413/Prices!H412)</f>
        <v>1.6011439894562808E-3</v>
      </c>
      <c r="I412" s="47">
        <f>LN(Prices!I413/Prices!I412)</f>
        <v>-3.3956996462387308E-3</v>
      </c>
      <c r="J412" s="47">
        <f>LN(Prices!J413/Prices!J412)</f>
        <v>3.4922722127234043E-3</v>
      </c>
      <c r="K412" s="47">
        <f>LN(Prices!K413/Prices!K412)</f>
        <v>6.8282955648026828E-3</v>
      </c>
      <c r="L412" s="47">
        <f>LN(Prices!L413/Prices!L412)</f>
        <v>6.7055130378670261E-3</v>
      </c>
      <c r="M412" s="47">
        <f>LN(Prices!M413/Prices!M412)</f>
        <v>-4.1762891780477325E-3</v>
      </c>
      <c r="N412" s="47">
        <f>LN(Prices!N413/Prices!N412)</f>
        <v>4.8126596844156782E-3</v>
      </c>
      <c r="O412" s="47">
        <f>LN(Prices!O413/Prices!O412)</f>
        <v>7.4627212015895943E-3</v>
      </c>
      <c r="P412" s="47">
        <f>LN(Prices!P413/Prices!P412)</f>
        <v>1.9478736704388573E-3</v>
      </c>
      <c r="Q412" s="47">
        <f>LN(Prices!Q413/Prices!Q412)</f>
        <v>0.1472356735222288</v>
      </c>
      <c r="R412" s="47">
        <f>LN(Prices!R413/Prices!R412)</f>
        <v>0.18380683834837172</v>
      </c>
      <c r="S412" s="47">
        <f>LN(Prices!S413/Prices!S412)</f>
        <v>0.28289057991865202</v>
      </c>
    </row>
    <row r="413" spans="1:19">
      <c r="A413" s="48">
        <f>Prices!A414</f>
        <v>43063</v>
      </c>
      <c r="B413" s="47">
        <f>LN(Prices!B414/Prices!B413)</f>
        <v>1.3168115980361876E-2</v>
      </c>
      <c r="C413" s="47">
        <f>LN(Prices!C414/Prices!C413)</f>
        <v>9.7541176040757405E-3</v>
      </c>
      <c r="D413" s="47">
        <f>LN(Prices!D414/Prices!D413)</f>
        <v>7.3329719484587323E-3</v>
      </c>
      <c r="E413" s="47">
        <f>LN(Prices!E414/Prices!E413)</f>
        <v>1.2881587063616265E-2</v>
      </c>
      <c r="F413" s="47">
        <f>LN(Prices!F414/Prices!F413)</f>
        <v>1.3018857380824181E-2</v>
      </c>
      <c r="G413" s="47">
        <f>LN(Prices!G414/Prices!G413)</f>
        <v>1.8012811244483635E-2</v>
      </c>
      <c r="H413" s="47">
        <f>LN(Prices!H414/Prices!H413)</f>
        <v>8.8665946631773089E-4</v>
      </c>
      <c r="I413" s="47">
        <f>LN(Prices!I414/Prices!I413)</f>
        <v>1.0786327828602175E-2</v>
      </c>
      <c r="J413" s="47">
        <f>LN(Prices!J414/Prices!J413)</f>
        <v>1.0760964629682424E-2</v>
      </c>
      <c r="K413" s="47">
        <f>LN(Prices!K414/Prices!K413)</f>
        <v>-3.403096850947708E-4</v>
      </c>
      <c r="L413" s="47">
        <f>LN(Prices!L414/Prices!L413)</f>
        <v>1.0322898071910943E-2</v>
      </c>
      <c r="M413" s="47">
        <f>LN(Prices!M414/Prices!M413)</f>
        <v>-1.2589934892705785E-2</v>
      </c>
      <c r="N413" s="47">
        <f>LN(Prices!N414/Prices!N413)</f>
        <v>1.0659718043688033E-2</v>
      </c>
      <c r="O413" s="47">
        <f>LN(Prices!O414/Prices!O413)</f>
        <v>2.6518180482936107E-3</v>
      </c>
      <c r="P413" s="47">
        <f>LN(Prices!P414/Prices!P413)</f>
        <v>7.7498957643013888E-4</v>
      </c>
      <c r="Q413" s="47">
        <f>LN(Prices!Q414/Prices!Q413)</f>
        <v>0.18803810147538746</v>
      </c>
      <c r="R413" s="47">
        <f>LN(Prices!R414/Prices!R413)</f>
        <v>0.15501168596346424</v>
      </c>
      <c r="S413" s="47">
        <f>LN(Prices!S414/Prices!S413)</f>
        <v>-1.6564392108703255E-2</v>
      </c>
    </row>
    <row r="414" spans="1:19">
      <c r="A414" s="48">
        <f>Prices!A415</f>
        <v>43070</v>
      </c>
      <c r="B414" s="47">
        <f>LN(Prices!B415/Prices!B414)</f>
        <v>-1.7888321943676636E-2</v>
      </c>
      <c r="C414" s="47">
        <f>LN(Prices!C415/Prices!C414)</f>
        <v>9.2460719104111384E-4</v>
      </c>
      <c r="D414" s="47">
        <f>LN(Prices!D415/Prices!D414)</f>
        <v>-4.8668794532652614E-3</v>
      </c>
      <c r="E414" s="47">
        <f>LN(Prices!E415/Prices!E414)</f>
        <v>4.7615562327499514E-3</v>
      </c>
      <c r="F414" s="47">
        <f>LN(Prices!F415/Prices!F414)</f>
        <v>4.3353749229927668E-3</v>
      </c>
      <c r="G414" s="47">
        <f>LN(Prices!G415/Prices!G414)</f>
        <v>-2.03777796043326E-3</v>
      </c>
      <c r="H414" s="47">
        <f>LN(Prices!H415/Prices!H414)</f>
        <v>8.7471240103390447E-4</v>
      </c>
      <c r="I414" s="47">
        <f>LN(Prices!I415/Prices!I414)</f>
        <v>-1.1291305638448077E-2</v>
      </c>
      <c r="J414" s="47">
        <f>LN(Prices!J415/Prices!J414)</f>
        <v>-3.0720307265115184E-3</v>
      </c>
      <c r="K414" s="47">
        <f>LN(Prices!K415/Prices!K414)</f>
        <v>-6.8096699941634685E-4</v>
      </c>
      <c r="L414" s="47">
        <f>LN(Prices!L415/Prices!L414)</f>
        <v>-3.1380778889987882E-3</v>
      </c>
      <c r="M414" s="47">
        <f>LN(Prices!M415/Prices!M414)</f>
        <v>-6.0227398849303209E-3</v>
      </c>
      <c r="N414" s="47">
        <f>LN(Prices!N415/Prices!N414)</f>
        <v>1.197316158367295E-2</v>
      </c>
      <c r="O414" s="47">
        <f>LN(Prices!O415/Prices!O414)</f>
        <v>8.9639408553551254E-3</v>
      </c>
      <c r="P414" s="47">
        <f>LN(Prices!P415/Prices!P414)</f>
        <v>-1.0529036277114642E-2</v>
      </c>
      <c r="Q414" s="47">
        <f>LN(Prices!Q415/Prices!Q414)</f>
        <v>0.29198445609664564</v>
      </c>
      <c r="R414" s="47">
        <f>LN(Prices!R415/Prices!R414)</f>
        <v>0.38398481090404035</v>
      </c>
      <c r="S414" s="47">
        <f>LN(Prices!S415/Prices!S414)</f>
        <v>-5.8551155770778136E-2</v>
      </c>
    </row>
    <row r="415" spans="1:19">
      <c r="A415" s="48">
        <f>Prices!A416</f>
        <v>43077</v>
      </c>
      <c r="B415" s="47">
        <f>LN(Prices!B416/Prices!B415)</f>
        <v>-5.5528363667912929E-3</v>
      </c>
      <c r="C415" s="47">
        <f>LN(Prices!C416/Prices!C415)</f>
        <v>-1.2136802314261461E-2</v>
      </c>
      <c r="D415" s="47">
        <f>LN(Prices!D416/Prices!D415)</f>
        <v>-3.9391617344561184E-3</v>
      </c>
      <c r="E415" s="47">
        <f>LN(Prices!E416/Prices!E415)</f>
        <v>1.9744963364584866E-3</v>
      </c>
      <c r="F415" s="47">
        <f>LN(Prices!F416/Prices!F415)</f>
        <v>-1.9891590895575249E-4</v>
      </c>
      <c r="G415" s="47">
        <f>LN(Prices!G416/Prices!G415)</f>
        <v>-5.1915478830224376E-3</v>
      </c>
      <c r="H415" s="47">
        <f>LN(Prices!H416/Prices!H415)</f>
        <v>-5.3311129379138256E-4</v>
      </c>
      <c r="I415" s="47">
        <f>LN(Prices!I416/Prices!I415)</f>
        <v>-1.936697840984761E-3</v>
      </c>
      <c r="J415" s="47">
        <f>LN(Prices!J416/Prices!J415)</f>
        <v>-2.1092975876767371E-3</v>
      </c>
      <c r="K415" s="47">
        <f>LN(Prices!K416/Prices!K415)</f>
        <v>1.0212766845111544E-3</v>
      </c>
      <c r="L415" s="47">
        <f>LN(Prices!L416/Prices!L415)</f>
        <v>-6.4815852734807769E-3</v>
      </c>
      <c r="M415" s="47">
        <f>LN(Prices!M416/Prices!M415)</f>
        <v>8.7848033863545619E-3</v>
      </c>
      <c r="N415" s="47">
        <f>LN(Prices!N416/Prices!N415)</f>
        <v>-4.2837409591644296E-3</v>
      </c>
      <c r="O415" s="47">
        <f>LN(Prices!O416/Prices!O415)</f>
        <v>1.0666568890047754E-2</v>
      </c>
      <c r="P415" s="47">
        <f>LN(Prices!P416/Prices!P415)</f>
        <v>-2.1004771308573811E-2</v>
      </c>
      <c r="Q415" s="47">
        <f>LN(Prices!Q416/Prices!Q415)</f>
        <v>0.23587584720139948</v>
      </c>
      <c r="R415" s="47">
        <f>LN(Prices!R416/Prices!R415)</f>
        <v>0.77084578321947494</v>
      </c>
      <c r="S415" s="47">
        <f>LN(Prices!S416/Prices!S415)</f>
        <v>0.49730017579061003</v>
      </c>
    </row>
    <row r="416" spans="1:19">
      <c r="A416" s="48">
        <f>Prices!A417</f>
        <v>43084</v>
      </c>
      <c r="B416" s="47">
        <f>LN(Prices!B417/Prices!B416)</f>
        <v>1.0831000218761553E-2</v>
      </c>
      <c r="C416" s="47">
        <f>LN(Prices!C417/Prices!C416)</f>
        <v>-1.420683974282044E-3</v>
      </c>
      <c r="D416" s="47">
        <f>LN(Prices!D417/Prices!D416)</f>
        <v>8.9474405705129399E-3</v>
      </c>
      <c r="E416" s="47">
        <f>LN(Prices!E417/Prices!E416)</f>
        <v>5.8091050592226738E-3</v>
      </c>
      <c r="F416" s="47">
        <f>LN(Prices!F417/Prices!F416)</f>
        <v>4.8620853869269561E-3</v>
      </c>
      <c r="G416" s="47">
        <f>LN(Prices!G417/Prices!G416)</f>
        <v>-2.6849893726584081E-3</v>
      </c>
      <c r="H416" s="47">
        <f>LN(Prices!H417/Prices!H416)</f>
        <v>9.3949912076877996E-4</v>
      </c>
      <c r="I416" s="47">
        <f>LN(Prices!I417/Prices!I416)</f>
        <v>5.1429650655421388E-3</v>
      </c>
      <c r="J416" s="47">
        <f>LN(Prices!J417/Prices!J416)</f>
        <v>4.5119137818581548E-3</v>
      </c>
      <c r="K416" s="47">
        <f>LN(Prices!K417/Prices!K416)</f>
        <v>4.0747085240219975E-3</v>
      </c>
      <c r="L416" s="47">
        <f>LN(Prices!L417/Prices!L416)</f>
        <v>4.9088457618804288E-3</v>
      </c>
      <c r="M416" s="47">
        <f>LN(Prices!M417/Prices!M416)</f>
        <v>9.5635192727222366E-3</v>
      </c>
      <c r="N416" s="47">
        <f>LN(Prices!N417/Prices!N416)</f>
        <v>-9.5573104527068558E-3</v>
      </c>
      <c r="O416" s="47">
        <f>LN(Prices!O417/Prices!O416)</f>
        <v>-6.5505668209442473E-3</v>
      </c>
      <c r="P416" s="47">
        <f>LN(Prices!P417/Prices!P416)</f>
        <v>8.7719860728370409E-3</v>
      </c>
      <c r="Q416" s="47">
        <f>LN(Prices!Q417/Prices!Q416)</f>
        <v>-0.32395140270837919</v>
      </c>
      <c r="R416" s="47">
        <f>LN(Prices!R417/Prices!R416)</f>
        <v>-0.16029237059621729</v>
      </c>
      <c r="S416" s="47">
        <f>LN(Prices!S417/Prices!S416)</f>
        <v>-6.0005727251616424E-2</v>
      </c>
    </row>
    <row r="417" spans="1:19">
      <c r="A417" s="48">
        <f>Prices!A418</f>
        <v>43091</v>
      </c>
      <c r="B417" s="47">
        <f>LN(Prices!B418/Prices!B417)</f>
        <v>1.9505909038924938E-2</v>
      </c>
      <c r="C417" s="47">
        <f>LN(Prices!C418/Prices!C417)</f>
        <v>1.7802589516564903E-2</v>
      </c>
      <c r="D417" s="47">
        <f>LN(Prices!D418/Prices!D417)</f>
        <v>-1.1947800006698954E-2</v>
      </c>
      <c r="E417" s="47">
        <f>LN(Prices!E418/Prices!E417)</f>
        <v>6.7142730490281806E-3</v>
      </c>
      <c r="F417" s="47">
        <f>LN(Prices!F418/Prices!F417)</f>
        <v>8.6239292641418479E-3</v>
      </c>
      <c r="G417" s="47">
        <f>LN(Prices!G418/Prices!G417)</f>
        <v>3.1447174132280951E-2</v>
      </c>
      <c r="H417" s="47">
        <f>LN(Prices!H418/Prices!H417)</f>
        <v>-5.1370813960608282E-3</v>
      </c>
      <c r="I417" s="47">
        <f>LN(Prices!I418/Prices!I417)</f>
        <v>-5.5630549089658683E-3</v>
      </c>
      <c r="J417" s="47">
        <f>LN(Prices!J418/Prices!J417)</f>
        <v>2.3777208451954837E-3</v>
      </c>
      <c r="K417" s="47">
        <f>LN(Prices!K418/Prices!K417)</f>
        <v>-2.7146267094667175E-3</v>
      </c>
      <c r="L417" s="47">
        <f>LN(Prices!L418/Prices!L417)</f>
        <v>-8.4299761604592644E-3</v>
      </c>
      <c r="M417" s="47">
        <f>LN(Prices!M418/Prices!M417)</f>
        <v>-7.5191649764255603E-3</v>
      </c>
      <c r="N417" s="47">
        <f>LN(Prices!N418/Prices!N417)</f>
        <v>-1.1904763310748134E-3</v>
      </c>
      <c r="O417" s="47">
        <f>LN(Prices!O418/Prices!O417)</f>
        <v>-4.8661896511728994E-3</v>
      </c>
      <c r="P417" s="47">
        <f>LN(Prices!P418/Prices!P417)</f>
        <v>9.4810617133726169E-3</v>
      </c>
      <c r="Q417" s="47">
        <f>LN(Prices!Q418/Prices!Q417)</f>
        <v>4.3740611893991694E-3</v>
      </c>
      <c r="R417" s="47">
        <f>LN(Prices!R418/Prices!R417)</f>
        <v>-0.18385073455626555</v>
      </c>
      <c r="S417" s="47">
        <f>LN(Prices!S418/Prices!S417)</f>
        <v>9.2116164112736293E-2</v>
      </c>
    </row>
    <row r="418" spans="1:19">
      <c r="A418" s="48">
        <f>Prices!A419</f>
        <v>43098</v>
      </c>
      <c r="B418" s="47">
        <f>LN(Prices!B419/Prices!B418)</f>
        <v>1.7219013372712959E-2</v>
      </c>
      <c r="C418" s="47">
        <f>LN(Prices!C419/Prices!C418)</f>
        <v>1.1429693399441332E-2</v>
      </c>
      <c r="D418" s="47">
        <f>LN(Prices!D419/Prices!D418)</f>
        <v>1.199492869158173E-2</v>
      </c>
      <c r="E418" s="47">
        <f>LN(Prices!E419/Prices!E418)</f>
        <v>1.8367662859310903E-3</v>
      </c>
      <c r="F418" s="47">
        <f>LN(Prices!F419/Prices!F418)</f>
        <v>2.4993274630960073E-3</v>
      </c>
      <c r="G418" s="47">
        <f>LN(Prices!G419/Prices!G418)</f>
        <v>2.4524389863084351E-2</v>
      </c>
      <c r="H418" s="47">
        <f>LN(Prices!H419/Prices!H418)</f>
        <v>3.8496002777706027E-4</v>
      </c>
      <c r="I418" s="47">
        <f>LN(Prices!I419/Prices!I418)</f>
        <v>2.0144890411339662E-2</v>
      </c>
      <c r="J418" s="47">
        <f>LN(Prices!J419/Prices!J418)</f>
        <v>7.3698260468802648E-3</v>
      </c>
      <c r="K418" s="47">
        <f>LN(Prices!K419/Prices!K418)</f>
        <v>3.730714857852346E-3</v>
      </c>
      <c r="L418" s="47">
        <f>LN(Prices!L419/Prices!L418)</f>
        <v>1.4358502679084763E-2</v>
      </c>
      <c r="M418" s="47">
        <f>LN(Prices!M419/Prices!M418)</f>
        <v>6.0198482074881208E-3</v>
      </c>
      <c r="N418" s="47">
        <f>LN(Prices!N419/Prices!N418)</f>
        <v>8.1349486838859057E-3</v>
      </c>
      <c r="O418" s="47">
        <f>LN(Prices!O419/Prices!O418)</f>
        <v>2.3237520294998198E-3</v>
      </c>
      <c r="P418" s="47">
        <f>LN(Prices!P419/Prices!P418)</f>
        <v>2.2549438560679879E-2</v>
      </c>
      <c r="Q418" s="47">
        <f>LN(Prices!Q419/Prices!Q418)</f>
        <v>0.15843386964685896</v>
      </c>
      <c r="R418" s="47">
        <f>LN(Prices!R419/Prices!R418)</f>
        <v>0.18138669990196485</v>
      </c>
      <c r="S418" s="47">
        <f>LN(Prices!S419/Prices!S418)</f>
        <v>0.4108969598626081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63"/>
  <sheetViews>
    <sheetView zoomScale="85" zoomScaleNormal="85" workbookViewId="0">
      <pane ySplit="1" topLeftCell="A2" activePane="bottomLeft" state="frozen"/>
      <selection pane="bottomLeft" activeCell="T120" sqref="T120"/>
    </sheetView>
  </sheetViews>
  <sheetFormatPr baseColWidth="10" defaultColWidth="8.83203125" defaultRowHeight="15"/>
  <cols>
    <col min="1" max="1" width="17" customWidth="1"/>
    <col min="20" max="20" width="46" customWidth="1"/>
    <col min="21" max="21" width="8.83203125" bestFit="1" customWidth="1"/>
    <col min="23" max="23" width="14.83203125" bestFit="1" customWidth="1"/>
    <col min="24" max="24" width="47.33203125" customWidth="1"/>
    <col min="25" max="29" width="8.83203125" customWidth="1"/>
    <col min="30" max="30" width="14" customWidth="1"/>
    <col min="31" max="31" width="9.33203125" customWidth="1"/>
    <col min="32" max="32" width="15" customWidth="1"/>
    <col min="33" max="33" width="11" customWidth="1"/>
    <col min="34" max="34" width="13" customWidth="1"/>
    <col min="35" max="35" width="13.6640625" customWidth="1"/>
    <col min="36" max="36" width="11" customWidth="1"/>
    <col min="37" max="42" width="8.83203125" customWidth="1"/>
    <col min="43" max="43" width="12.1640625" bestFit="1" customWidth="1"/>
    <col min="44" max="44" width="50.5" bestFit="1" customWidth="1"/>
    <col min="45" max="48" width="7.83203125" bestFit="1" customWidth="1"/>
    <col min="49" max="49" width="9" bestFit="1" customWidth="1"/>
    <col min="50" max="50" width="14.6640625" bestFit="1" customWidth="1"/>
    <col min="51" max="51" width="10" bestFit="1" customWidth="1"/>
    <col min="52" max="52" width="16" bestFit="1" customWidth="1"/>
    <col min="53" max="53" width="11.6640625" bestFit="1" customWidth="1"/>
    <col min="54" max="54" width="13.6640625" bestFit="1" customWidth="1"/>
    <col min="55" max="55" width="14.6640625" bestFit="1" customWidth="1"/>
    <col min="56" max="56" width="11.5" bestFit="1" customWidth="1"/>
  </cols>
  <sheetData>
    <row r="1" spans="1:56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X1" s="23"/>
      <c r="Y1" s="23" t="s">
        <v>0</v>
      </c>
      <c r="Z1" s="23" t="s">
        <v>1</v>
      </c>
      <c r="AA1" s="23" t="s">
        <v>2</v>
      </c>
      <c r="AB1" s="23" t="s">
        <v>3</v>
      </c>
      <c r="AC1" s="23" t="s">
        <v>4</v>
      </c>
      <c r="AD1" s="23" t="s">
        <v>5</v>
      </c>
      <c r="AE1" s="23" t="s">
        <v>6</v>
      </c>
      <c r="AF1" s="23" t="s">
        <v>7</v>
      </c>
      <c r="AG1" s="23" t="s">
        <v>8</v>
      </c>
      <c r="AH1" s="23" t="s">
        <v>9</v>
      </c>
      <c r="AI1" s="23" t="s">
        <v>10</v>
      </c>
      <c r="AJ1" s="23" t="s">
        <v>11</v>
      </c>
      <c r="AK1" s="23" t="s">
        <v>12</v>
      </c>
      <c r="AL1" s="23" t="s">
        <v>13</v>
      </c>
      <c r="AM1" s="23" t="s">
        <v>14</v>
      </c>
      <c r="AN1" s="23" t="s">
        <v>15</v>
      </c>
      <c r="AO1" s="23" t="s">
        <v>16</v>
      </c>
      <c r="AP1" s="23" t="s">
        <v>17</v>
      </c>
      <c r="AQ1" s="1"/>
      <c r="AR1" s="77" t="s">
        <v>113</v>
      </c>
      <c r="AS1" s="77" t="s">
        <v>67</v>
      </c>
      <c r="AT1" s="77" t="s">
        <v>68</v>
      </c>
      <c r="AU1" s="77" t="s">
        <v>69</v>
      </c>
      <c r="AV1" s="77" t="s">
        <v>70</v>
      </c>
      <c r="AW1" s="77" t="s">
        <v>71</v>
      </c>
      <c r="AX1" s="77" t="s">
        <v>72</v>
      </c>
      <c r="AY1" s="77" t="s">
        <v>73</v>
      </c>
      <c r="AZ1" s="77" t="s">
        <v>74</v>
      </c>
      <c r="BA1" s="77" t="s">
        <v>75</v>
      </c>
      <c r="BB1" s="77" t="s">
        <v>76</v>
      </c>
      <c r="BC1" s="77" t="s">
        <v>77</v>
      </c>
      <c r="BD1" s="77" t="s">
        <v>78</v>
      </c>
    </row>
    <row r="2" spans="1:56">
      <c r="A2" t="s">
        <v>18</v>
      </c>
      <c r="B2">
        <v>0.7859785712583075</v>
      </c>
      <c r="C2">
        <v>0.56060694291829805</v>
      </c>
      <c r="D2">
        <v>0.84512317279099303</v>
      </c>
      <c r="E2">
        <v>1</v>
      </c>
      <c r="F2">
        <v>0.98717727716787906</v>
      </c>
      <c r="G2">
        <v>0.88615559507630703</v>
      </c>
      <c r="H2">
        <v>-4.3037951614187067E-2</v>
      </c>
      <c r="I2">
        <v>0.77529445881941472</v>
      </c>
      <c r="J2">
        <v>0.1595340716324494</v>
      </c>
      <c r="K2">
        <v>0.23891593683738049</v>
      </c>
      <c r="L2">
        <v>0.28904271094512951</v>
      </c>
      <c r="M2">
        <v>3.4927772149292928E-2</v>
      </c>
      <c r="N2">
        <v>2.2291607784006406E-2</v>
      </c>
      <c r="O2">
        <v>-3.7462316428006309E-3</v>
      </c>
      <c r="P2">
        <v>0.14086962908962367</v>
      </c>
      <c r="Q2">
        <v>0.48810227107877485</v>
      </c>
      <c r="R2">
        <v>1.4832840172651556</v>
      </c>
      <c r="S2">
        <v>4.6142508386047467E-3</v>
      </c>
      <c r="X2" s="24" t="s">
        <v>20</v>
      </c>
      <c r="Y2" s="24">
        <v>-3.8013516804486551E-2</v>
      </c>
      <c r="Z2" s="24">
        <v>-8.1939869747189767E-2</v>
      </c>
      <c r="AA2" s="24">
        <v>1.6025801699158369E-2</v>
      </c>
      <c r="AB2" s="24">
        <v>2.94660116360701E-2</v>
      </c>
      <c r="AC2" s="24">
        <v>2.0885074187057231E-2</v>
      </c>
      <c r="AD2" s="24">
        <v>-0.10178061431300947</v>
      </c>
      <c r="AE2" s="24">
        <v>0.65999988264038723</v>
      </c>
      <c r="AF2" s="24">
        <v>5.9099967007872675E-3</v>
      </c>
      <c r="AG2" s="24">
        <v>5.5751480762594334E-2</v>
      </c>
      <c r="AH2" s="24">
        <v>-8.0641379335722435E-2</v>
      </c>
      <c r="AI2" s="24">
        <v>-0.11770868947672924</v>
      </c>
      <c r="AJ2" s="24">
        <v>-0.3602124407413092</v>
      </c>
      <c r="AK2" s="24">
        <v>-2.755157409641134</v>
      </c>
      <c r="AL2" s="24">
        <v>15.618200402586981</v>
      </c>
      <c r="AM2" s="24">
        <v>-0.20794762695225943</v>
      </c>
      <c r="AN2" s="24">
        <v>2.6246705064281288</v>
      </c>
      <c r="AO2" s="24">
        <v>0.15352269580001182</v>
      </c>
      <c r="AP2" s="24">
        <v>1143.5241921716629</v>
      </c>
      <c r="AQ2" s="1"/>
      <c r="AR2" s="27" t="s">
        <v>0</v>
      </c>
      <c r="AS2" s="75">
        <v>-1E-3</v>
      </c>
      <c r="AT2" s="76">
        <v>0.78600000000000003</v>
      </c>
      <c r="AU2" s="75">
        <v>0.67420000000000002</v>
      </c>
      <c r="AV2" s="76">
        <v>0.75749999999999995</v>
      </c>
      <c r="AW2" s="75">
        <v>0.56810000000000005</v>
      </c>
      <c r="AX2" s="76">
        <v>-4.9000000000000002E-2</v>
      </c>
      <c r="AY2" s="75">
        <v>0.75370000000000004</v>
      </c>
      <c r="AZ2" s="76">
        <v>0</v>
      </c>
      <c r="BA2" s="75">
        <v>0.1004</v>
      </c>
      <c r="BB2" s="76">
        <v>-6.1400000000000003E-2</v>
      </c>
      <c r="BC2" s="75">
        <v>-0.61119999999999997</v>
      </c>
      <c r="BD2" s="76">
        <v>-3.7999999999999999E-2</v>
      </c>
    </row>
    <row r="3" spans="1:56">
      <c r="A3" t="s">
        <v>19</v>
      </c>
      <c r="B3">
        <v>-4.7506801980403794E-2</v>
      </c>
      <c r="C3">
        <v>-4.9511074556757032E-2</v>
      </c>
      <c r="D3">
        <v>-6.4286252825126317E-3</v>
      </c>
      <c r="E3">
        <v>0</v>
      </c>
      <c r="F3">
        <v>-8.3211368356338883E-3</v>
      </c>
      <c r="G3">
        <v>-0.11636959687907943</v>
      </c>
      <c r="H3">
        <v>7.7481532899822897E-3</v>
      </c>
      <c r="I3">
        <v>-1.1170612245983244E-2</v>
      </c>
      <c r="J3">
        <v>3.3197857412144614E-2</v>
      </c>
      <c r="K3">
        <v>-1.0743959768042197E-3</v>
      </c>
      <c r="L3">
        <v>-1.9586321204464251E-2</v>
      </c>
      <c r="M3">
        <v>1.9064179522095995E-2</v>
      </c>
      <c r="N3">
        <v>-3.0629384530908646E-2</v>
      </c>
      <c r="O3">
        <v>-2.5934900912637417E-2</v>
      </c>
      <c r="P3">
        <v>-5.0833515679867686E-3</v>
      </c>
      <c r="Q3">
        <v>1.3210151212961856</v>
      </c>
      <c r="R3">
        <v>0.18072987579672128</v>
      </c>
      <c r="S3">
        <v>5.4912249188274078</v>
      </c>
      <c r="X3" s="20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2"/>
      <c r="AQ3" s="2"/>
      <c r="AR3" s="24" t="s">
        <v>168</v>
      </c>
      <c r="AS3" s="75">
        <v>-1.1999999999999999E-3</v>
      </c>
      <c r="AT3" s="76">
        <v>0.56059999999999999</v>
      </c>
      <c r="AU3" s="75">
        <v>0.53739999999999999</v>
      </c>
      <c r="AV3" s="76">
        <v>0.59370000000000001</v>
      </c>
      <c r="AW3" s="75">
        <v>0.57750000000000001</v>
      </c>
      <c r="AX3" s="76">
        <v>-6.1499999999999999E-2</v>
      </c>
      <c r="AY3" s="75">
        <v>0.75990000000000002</v>
      </c>
      <c r="AZ3" s="76">
        <v>0</v>
      </c>
      <c r="BA3" s="75">
        <v>9.0999999999999998E-2</v>
      </c>
      <c r="BB3" s="76">
        <v>-7.8E-2</v>
      </c>
      <c r="BC3" s="75">
        <v>-0.85729999999999995</v>
      </c>
      <c r="BD3" s="76">
        <v>-8.1900000000000001E-2</v>
      </c>
    </row>
    <row r="4" spans="1:56">
      <c r="A4" t="s">
        <v>20</v>
      </c>
      <c r="B4">
        <v>-3.8013516804486551E-2</v>
      </c>
      <c r="C4">
        <v>-8.1939869747189767E-2</v>
      </c>
      <c r="D4">
        <v>1.6025801699158369E-2</v>
      </c>
      <c r="E4">
        <v>2.94660116360701E-2</v>
      </c>
      <c r="F4">
        <v>2.0885074187057231E-2</v>
      </c>
      <c r="G4">
        <v>-0.10178061431300947</v>
      </c>
      <c r="H4">
        <v>0.65999988264038723</v>
      </c>
      <c r="I4">
        <v>5.9099967007872675E-3</v>
      </c>
      <c r="J4">
        <v>5.5751480762594334E-2</v>
      </c>
      <c r="K4">
        <v>-8.0641379335722435E-2</v>
      </c>
      <c r="L4">
        <v>-0.11770868947672924</v>
      </c>
      <c r="M4">
        <v>-0.3602124407413092</v>
      </c>
      <c r="N4">
        <v>-2.755157409641134</v>
      </c>
      <c r="O4">
        <v>15.618200402586981</v>
      </c>
      <c r="P4">
        <v>-0.20794762695225943</v>
      </c>
      <c r="Q4">
        <v>2.6246705064281288</v>
      </c>
      <c r="R4">
        <v>0.15352269580001182</v>
      </c>
      <c r="S4">
        <v>1143.5241921716629</v>
      </c>
      <c r="X4" s="12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8"/>
      <c r="AQ4" s="3"/>
      <c r="AR4" s="27" t="s">
        <v>2</v>
      </c>
      <c r="AS4" s="75">
        <v>-2.0000000000000001E-4</v>
      </c>
      <c r="AT4" s="76">
        <v>0.84509999999999996</v>
      </c>
      <c r="AU4" s="75">
        <v>0.88970000000000005</v>
      </c>
      <c r="AV4" s="76">
        <v>0.82899999999999996</v>
      </c>
      <c r="AW4" s="75">
        <v>0.67159999999999997</v>
      </c>
      <c r="AX4" s="76">
        <v>-8.8999999999999999E-3</v>
      </c>
      <c r="AY4" s="75">
        <v>0.81950000000000001</v>
      </c>
      <c r="AZ4" s="76">
        <v>0</v>
      </c>
      <c r="BA4" s="75">
        <v>8.5500000000000007E-2</v>
      </c>
      <c r="BB4" s="76">
        <v>-1.6500000000000001E-2</v>
      </c>
      <c r="BC4" s="75">
        <v>-0.19270000000000001</v>
      </c>
      <c r="BD4" s="76">
        <v>1.6E-2</v>
      </c>
    </row>
    <row r="5" spans="1:56">
      <c r="A5" t="s">
        <v>21</v>
      </c>
      <c r="B5">
        <v>-0.61117336896494179</v>
      </c>
      <c r="C5">
        <v>-0.85727120261702083</v>
      </c>
      <c r="D5">
        <v>-0.1926776586649096</v>
      </c>
      <c r="E5" t="e">
        <v>#N/A</v>
      </c>
      <c r="F5">
        <v>-0.45815551414798439</v>
      </c>
      <c r="G5">
        <v>-0.48211536136363975</v>
      </c>
      <c r="H5">
        <v>-0.40555372644936505</v>
      </c>
      <c r="I5">
        <v>-0.22971436775254372</v>
      </c>
      <c r="J5">
        <v>-0.15976137619184189</v>
      </c>
      <c r="K5">
        <v>-0.39094252700601734</v>
      </c>
      <c r="L5">
        <v>-0.52053093387937011</v>
      </c>
      <c r="M5">
        <v>-0.26051394161912056</v>
      </c>
      <c r="N5">
        <v>-0.55832055786619772</v>
      </c>
      <c r="O5">
        <v>-0.55291027752875321</v>
      </c>
      <c r="P5">
        <v>-0.30149085653659324</v>
      </c>
      <c r="Q5">
        <v>1.0810898834429747</v>
      </c>
      <c r="R5">
        <v>0.15044053715265709</v>
      </c>
      <c r="S5">
        <v>3.8101491463412809</v>
      </c>
      <c r="X5" s="15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9"/>
      <c r="AQ5" s="2"/>
      <c r="AR5" s="24" t="s">
        <v>3</v>
      </c>
      <c r="AS5" s="75">
        <v>0</v>
      </c>
      <c r="AT5" s="76">
        <v>1</v>
      </c>
      <c r="AU5" s="75">
        <v>1</v>
      </c>
      <c r="AV5" s="76">
        <v>1</v>
      </c>
      <c r="AW5" s="75">
        <v>1</v>
      </c>
      <c r="AX5" s="76">
        <v>0</v>
      </c>
      <c r="AY5" s="75">
        <v>1</v>
      </c>
      <c r="AZ5" s="76">
        <v>0</v>
      </c>
      <c r="BA5" s="75">
        <v>0</v>
      </c>
      <c r="BB5" s="76">
        <v>0</v>
      </c>
      <c r="BC5" s="75" t="e">
        <v>#N/A</v>
      </c>
      <c r="BD5" s="76">
        <v>2.9499999999999998E-2</v>
      </c>
    </row>
    <row r="6" spans="1:56">
      <c r="A6" t="s">
        <v>22</v>
      </c>
      <c r="B6">
        <v>-0.1347164151827262</v>
      </c>
      <c r="C6">
        <v>-0.40367619209091199</v>
      </c>
      <c r="D6">
        <v>0.16582862167773979</v>
      </c>
      <c r="E6">
        <v>0.27805359203069446</v>
      </c>
      <c r="F6">
        <v>0.21654416944303809</v>
      </c>
      <c r="G6">
        <v>-0.18798084350328953</v>
      </c>
      <c r="H6">
        <v>-1.2332697092806502</v>
      </c>
      <c r="I6">
        <v>0.10684543662313707</v>
      </c>
      <c r="J6">
        <v>0.16639881946314061</v>
      </c>
      <c r="K6">
        <v>-0.20262171327817585</v>
      </c>
      <c r="L6">
        <v>-0.35144778329675241</v>
      </c>
      <c r="M6">
        <v>-7.9642256204546194E-2</v>
      </c>
      <c r="N6">
        <v>-0.59551875868158988</v>
      </c>
      <c r="O6">
        <v>-0.65875072084688224</v>
      </c>
      <c r="P6">
        <v>-0.1005522964078667</v>
      </c>
      <c r="Q6">
        <v>1.3402137885394101</v>
      </c>
      <c r="R6">
        <v>0.74619665054474427</v>
      </c>
      <c r="S6">
        <v>1.9807482589485741</v>
      </c>
      <c r="X6" s="12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8"/>
      <c r="AQ6" s="3"/>
      <c r="AR6" s="27" t="s">
        <v>4</v>
      </c>
      <c r="AS6" s="75">
        <v>-2.0000000000000001E-4</v>
      </c>
      <c r="AT6" s="76">
        <v>0.98719999999999997</v>
      </c>
      <c r="AU6" s="75">
        <v>0.95850000000000002</v>
      </c>
      <c r="AV6" s="76">
        <v>1.0031000000000001</v>
      </c>
      <c r="AW6" s="75">
        <v>0.97970000000000002</v>
      </c>
      <c r="AX6" s="76">
        <v>-8.2000000000000007E-3</v>
      </c>
      <c r="AY6" s="75">
        <v>0.98980000000000001</v>
      </c>
      <c r="AZ6" s="76">
        <v>0</v>
      </c>
      <c r="BA6" s="75">
        <v>0.02</v>
      </c>
      <c r="BB6" s="76">
        <v>-9.1999999999999998E-3</v>
      </c>
      <c r="BC6" s="75">
        <v>-0.4582</v>
      </c>
      <c r="BD6" s="76">
        <v>2.0899999999999998E-2</v>
      </c>
    </row>
    <row r="7" spans="1:56">
      <c r="A7" t="s">
        <v>23</v>
      </c>
      <c r="B7">
        <v>0.86249720891781356</v>
      </c>
      <c r="C7">
        <v>0.75416616066456921</v>
      </c>
      <c r="D7">
        <v>0.9617856414151571</v>
      </c>
      <c r="E7">
        <v>1.0000000000000002</v>
      </c>
      <c r="F7">
        <v>0.97617008111660064</v>
      </c>
      <c r="G7">
        <v>0.88384598697215255</v>
      </c>
      <c r="H7">
        <v>0.33683316861389545</v>
      </c>
      <c r="I7">
        <v>0.94599540440108099</v>
      </c>
      <c r="J7">
        <v>0.85893288319279482</v>
      </c>
      <c r="K7">
        <v>0.76441991057754266</v>
      </c>
      <c r="L7">
        <v>0.74613160071969775</v>
      </c>
      <c r="M7">
        <v>0.84229499719409018</v>
      </c>
      <c r="N7">
        <v>0.70001389337306785</v>
      </c>
      <c r="O7">
        <v>0.67849663715725228</v>
      </c>
      <c r="P7">
        <v>0.88472487562161584</v>
      </c>
      <c r="Q7">
        <v>1.7525263846480046</v>
      </c>
      <c r="R7">
        <v>1.4001473394369028</v>
      </c>
      <c r="S7">
        <v>2.1625306141849925</v>
      </c>
      <c r="X7" s="15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9"/>
      <c r="AQ7" s="2"/>
      <c r="AR7" s="24" t="s">
        <v>5</v>
      </c>
      <c r="AS7" s="75">
        <v>-1.6999999999999999E-3</v>
      </c>
      <c r="AT7" s="76">
        <v>0.88619999999999999</v>
      </c>
      <c r="AU7" s="75">
        <v>0.82830000000000004</v>
      </c>
      <c r="AV7" s="76">
        <v>1.2157</v>
      </c>
      <c r="AW7" s="75">
        <v>0.18970000000000001</v>
      </c>
      <c r="AX7" s="76">
        <v>-8.43E-2</v>
      </c>
      <c r="AY7" s="75">
        <v>0.43559999999999999</v>
      </c>
      <c r="AZ7" s="76">
        <v>0</v>
      </c>
      <c r="BA7" s="75">
        <v>0.25669999999999998</v>
      </c>
      <c r="BB7" s="76">
        <v>-0.1237</v>
      </c>
      <c r="BC7" s="75">
        <v>-0.48209999999999997</v>
      </c>
      <c r="BD7" s="76">
        <v>-0.1018</v>
      </c>
    </row>
    <row r="8" spans="1:56">
      <c r="A8" t="s">
        <v>24</v>
      </c>
      <c r="B8">
        <v>-0.35153275825465957</v>
      </c>
      <c r="C8">
        <v>-0.55976804724500984</v>
      </c>
      <c r="D8">
        <v>-9.0889519448707864E-2</v>
      </c>
      <c r="E8" t="e">
        <v>#N/A</v>
      </c>
      <c r="F8">
        <v>-5.5969794443460369E-2</v>
      </c>
      <c r="G8">
        <v>-0.37073245436343755</v>
      </c>
      <c r="H8">
        <v>-0.55508302777251484</v>
      </c>
      <c r="I8">
        <v>-0.13231581268142817</v>
      </c>
      <c r="J8">
        <v>-0.21651348191088959</v>
      </c>
      <c r="K8">
        <v>-0.39290918924914064</v>
      </c>
      <c r="L8">
        <v>-0.49612594053560244</v>
      </c>
      <c r="M8">
        <v>-0.33951155126456539</v>
      </c>
      <c r="N8">
        <v>-0.67751475087173962</v>
      </c>
      <c r="O8">
        <v>-0.68747820515477365</v>
      </c>
      <c r="P8">
        <v>-0.33140624395276896</v>
      </c>
      <c r="Q8">
        <v>2.1441075871829378</v>
      </c>
      <c r="R8">
        <v>1.4252102910455664</v>
      </c>
      <c r="S8">
        <v>3.9199121607854415</v>
      </c>
      <c r="X8" s="12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8"/>
      <c r="AQ8" s="3"/>
      <c r="AR8" s="27" t="s">
        <v>6</v>
      </c>
      <c r="AS8" s="75">
        <v>-5.0000000000000001E-4</v>
      </c>
      <c r="AT8" s="76">
        <v>-4.2999999999999997E-2</v>
      </c>
      <c r="AU8" s="75">
        <v>-4.36E-2</v>
      </c>
      <c r="AV8" s="76">
        <v>-5.6399999999999999E-2</v>
      </c>
      <c r="AW8" s="75">
        <v>6.7699999999999996E-2</v>
      </c>
      <c r="AX8" s="76">
        <v>-2.6499999999999999E-2</v>
      </c>
      <c r="AY8" s="75">
        <v>-0.26019999999999999</v>
      </c>
      <c r="AZ8" s="76">
        <v>0</v>
      </c>
      <c r="BA8" s="75">
        <v>0.14760000000000001</v>
      </c>
      <c r="BB8" s="76">
        <v>-5.9900000000000002E-2</v>
      </c>
      <c r="BC8" s="75">
        <v>-0.40560000000000002</v>
      </c>
      <c r="BD8" s="76">
        <v>0.66</v>
      </c>
    </row>
    <row r="9" spans="1:56">
      <c r="X9" s="15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9"/>
      <c r="AQ9" s="2"/>
      <c r="AR9" s="24" t="s">
        <v>7</v>
      </c>
      <c r="AS9" s="75">
        <v>-2.9999999999999997E-4</v>
      </c>
      <c r="AT9" s="76">
        <v>0.77529999999999999</v>
      </c>
      <c r="AU9" s="75">
        <v>0.79849999999999999</v>
      </c>
      <c r="AV9" s="76">
        <v>0.76</v>
      </c>
      <c r="AW9" s="75">
        <v>0.50419999999999998</v>
      </c>
      <c r="AX9" s="76">
        <v>-1.37E-2</v>
      </c>
      <c r="AY9" s="75">
        <v>0.71009999999999995</v>
      </c>
      <c r="AZ9" s="76">
        <v>0</v>
      </c>
      <c r="BA9" s="75">
        <v>0.112</v>
      </c>
      <c r="BB9" s="76">
        <v>-2.5700000000000001E-2</v>
      </c>
      <c r="BC9" s="75">
        <v>-0.22969999999999999</v>
      </c>
      <c r="BD9" s="76">
        <v>5.8999999999999999E-3</v>
      </c>
    </row>
    <row r="10" spans="1:56">
      <c r="X10" s="12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8"/>
      <c r="AQ10" s="2"/>
      <c r="AR10" s="27" t="s">
        <v>8</v>
      </c>
      <c r="AS10" s="75">
        <v>1E-4</v>
      </c>
      <c r="AT10" s="76">
        <v>0.1595</v>
      </c>
      <c r="AU10" s="75">
        <v>0.2034</v>
      </c>
      <c r="AV10" s="76">
        <v>0.1784</v>
      </c>
      <c r="AW10" s="75">
        <v>0.11260000000000001</v>
      </c>
      <c r="AX10" s="76">
        <v>4.8999999999999998E-3</v>
      </c>
      <c r="AY10" s="75">
        <v>0.33560000000000001</v>
      </c>
      <c r="AZ10" s="76">
        <v>0</v>
      </c>
      <c r="BA10" s="75">
        <v>0.13320000000000001</v>
      </c>
      <c r="BB10" s="76">
        <v>-2.1299999999999999E-2</v>
      </c>
      <c r="BC10" s="75">
        <v>-0.1598</v>
      </c>
      <c r="BD10" s="76">
        <v>5.5800000000000002E-2</v>
      </c>
    </row>
    <row r="11" spans="1:56">
      <c r="X11" s="15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9"/>
      <c r="AQ11" s="3"/>
      <c r="AR11" s="24" t="s">
        <v>9</v>
      </c>
      <c r="AS11" s="75">
        <v>-5.0000000000000001E-4</v>
      </c>
      <c r="AT11" s="76">
        <v>0.2389</v>
      </c>
      <c r="AU11" s="75">
        <v>0.2364</v>
      </c>
      <c r="AV11" s="76">
        <v>0.1893</v>
      </c>
      <c r="AW11" s="75">
        <v>0.17430000000000001</v>
      </c>
      <c r="AX11" s="76">
        <v>-2.52E-2</v>
      </c>
      <c r="AY11" s="75">
        <v>0.41749999999999998</v>
      </c>
      <c r="AZ11" s="76">
        <v>0</v>
      </c>
      <c r="BA11" s="75">
        <v>0.12889999999999999</v>
      </c>
      <c r="BB11" s="76">
        <v>-5.04E-2</v>
      </c>
      <c r="BC11" s="75">
        <v>-0.39090000000000003</v>
      </c>
      <c r="BD11" s="76">
        <v>-8.0600000000000005E-2</v>
      </c>
    </row>
    <row r="12" spans="1:56">
      <c r="X12" s="12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8"/>
      <c r="AQ12" s="2"/>
      <c r="AR12" s="27" t="s">
        <v>10</v>
      </c>
      <c r="AS12" s="75">
        <v>-8.0000000000000004E-4</v>
      </c>
      <c r="AT12" s="76">
        <v>0.28899999999999998</v>
      </c>
      <c r="AU12" s="75">
        <v>0.26700000000000002</v>
      </c>
      <c r="AV12" s="76">
        <v>0.27410000000000001</v>
      </c>
      <c r="AW12" s="75">
        <v>0.21340000000000001</v>
      </c>
      <c r="AX12" s="76">
        <v>-4.1200000000000001E-2</v>
      </c>
      <c r="AY12" s="75">
        <v>0.46200000000000002</v>
      </c>
      <c r="AZ12" s="76">
        <v>0</v>
      </c>
      <c r="BA12" s="75">
        <v>0.12620000000000001</v>
      </c>
      <c r="BB12" s="76">
        <v>-6.5699999999999995E-2</v>
      </c>
      <c r="BC12" s="75">
        <v>-0.52049999999999996</v>
      </c>
      <c r="BD12" s="76">
        <v>-0.1177</v>
      </c>
    </row>
    <row r="13" spans="1:56">
      <c r="X13" s="8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10"/>
      <c r="AQ13" s="2"/>
      <c r="AR13" s="24" t="s">
        <v>11</v>
      </c>
      <c r="AS13" s="75">
        <v>-2.0000000000000001E-4</v>
      </c>
      <c r="AT13" s="76">
        <v>3.49E-2</v>
      </c>
      <c r="AU13" s="75">
        <v>-0.1018</v>
      </c>
      <c r="AV13" s="76">
        <v>0.10879999999999999</v>
      </c>
      <c r="AW13" s="75">
        <v>2.5000000000000001E-3</v>
      </c>
      <c r="AX13" s="76">
        <v>-9.1000000000000004E-3</v>
      </c>
      <c r="AY13" s="75">
        <v>4.9700000000000001E-2</v>
      </c>
      <c r="AZ13" s="76">
        <v>0.3115</v>
      </c>
      <c r="BA13" s="75">
        <v>0.16700000000000001</v>
      </c>
      <c r="BB13" s="76">
        <v>-4.3499999999999997E-2</v>
      </c>
      <c r="BC13" s="75">
        <v>-0.26050000000000001</v>
      </c>
      <c r="BD13" s="76">
        <v>-0.36020000000000002</v>
      </c>
    </row>
    <row r="14" spans="1:56">
      <c r="Z14" s="1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3"/>
      <c r="AQ14" s="2"/>
      <c r="AR14" s="27" t="s">
        <v>12</v>
      </c>
      <c r="AS14" s="75">
        <v>-1.1000000000000001E-3</v>
      </c>
      <c r="AT14" s="76">
        <v>2.23E-2</v>
      </c>
      <c r="AU14" s="75">
        <v>-0.1177</v>
      </c>
      <c r="AV14" s="76">
        <v>6.6199999999999995E-2</v>
      </c>
      <c r="AW14" s="75">
        <v>1E-3</v>
      </c>
      <c r="AX14" s="76">
        <v>-5.7700000000000001E-2</v>
      </c>
      <c r="AY14" s="75">
        <v>3.1699999999999999E-2</v>
      </c>
      <c r="AZ14" s="76">
        <v>0.5181</v>
      </c>
      <c r="BA14" s="75">
        <v>0.16839999999999999</v>
      </c>
      <c r="BB14" s="76">
        <v>-9.4E-2</v>
      </c>
      <c r="BC14" s="75">
        <v>-0.55830000000000002</v>
      </c>
      <c r="BD14" s="76">
        <v>-2.7551999999999999</v>
      </c>
    </row>
    <row r="15" spans="1:56">
      <c r="AQ15" s="4"/>
      <c r="AR15" s="24" t="s">
        <v>13</v>
      </c>
      <c r="AS15" s="75">
        <v>-1.1000000000000001E-3</v>
      </c>
      <c r="AT15" s="76">
        <v>-3.7000000000000002E-3</v>
      </c>
      <c r="AU15" s="75">
        <v>-0.15429999999999999</v>
      </c>
      <c r="AV15" s="76">
        <v>2.7300000000000001E-2</v>
      </c>
      <c r="AW15" s="75">
        <v>0</v>
      </c>
      <c r="AX15" s="76">
        <v>-5.4899999999999997E-2</v>
      </c>
      <c r="AY15" s="75">
        <v>-6.1000000000000004E-3</v>
      </c>
      <c r="AZ15" s="76">
        <v>0.90110000000000001</v>
      </c>
      <c r="BA15" s="75">
        <v>0.1646</v>
      </c>
      <c r="BB15" s="76">
        <v>-9.0999999999999998E-2</v>
      </c>
      <c r="BC15" s="75">
        <v>-0.55289999999999995</v>
      </c>
      <c r="BD15" s="76">
        <v>15.6182</v>
      </c>
    </row>
    <row r="16" spans="1:56">
      <c r="A16" t="s">
        <v>140</v>
      </c>
      <c r="B16" t="s">
        <v>49</v>
      </c>
      <c r="C16" t="s">
        <v>50</v>
      </c>
      <c r="D16" t="s">
        <v>51</v>
      </c>
      <c r="E16" t="s">
        <v>52</v>
      </c>
      <c r="F16" t="s">
        <v>53</v>
      </c>
      <c r="G16" t="s">
        <v>54</v>
      </c>
      <c r="H16" t="s">
        <v>55</v>
      </c>
      <c r="I16" t="s">
        <v>56</v>
      </c>
      <c r="J16" t="s">
        <v>57</v>
      </c>
      <c r="K16" t="s">
        <v>58</v>
      </c>
      <c r="L16" t="s">
        <v>59</v>
      </c>
      <c r="M16" t="s">
        <v>60</v>
      </c>
      <c r="N16" t="s">
        <v>61</v>
      </c>
      <c r="O16" t="s">
        <v>62</v>
      </c>
      <c r="P16" t="s">
        <v>63</v>
      </c>
      <c r="Q16" t="s">
        <v>64</v>
      </c>
      <c r="R16" t="s">
        <v>65</v>
      </c>
      <c r="S16" t="s">
        <v>66</v>
      </c>
      <c r="AR16" s="27" t="s">
        <v>14</v>
      </c>
      <c r="AS16" s="75">
        <v>-4.0000000000000002E-4</v>
      </c>
      <c r="AT16" s="76">
        <v>0.1409</v>
      </c>
      <c r="AU16" s="75">
        <v>0.30180000000000001</v>
      </c>
      <c r="AV16" s="76">
        <v>-8.8300000000000003E-2</v>
      </c>
      <c r="AW16" s="75">
        <v>1.46E-2</v>
      </c>
      <c r="AX16" s="76">
        <v>-2.1600000000000001E-2</v>
      </c>
      <c r="AY16" s="75">
        <v>0.12089999999999999</v>
      </c>
      <c r="AZ16" s="76">
        <v>1.35E-2</v>
      </c>
      <c r="BA16" s="75">
        <v>0.2016</v>
      </c>
      <c r="BB16" s="76">
        <v>-6.08E-2</v>
      </c>
      <c r="BC16" s="75">
        <v>-0.30149999999999999</v>
      </c>
      <c r="BD16" s="76">
        <v>-0.2079</v>
      </c>
    </row>
    <row r="17" spans="1:56">
      <c r="A17" t="s">
        <v>67</v>
      </c>
      <c r="B17">
        <v>-1E-3</v>
      </c>
      <c r="C17">
        <v>-1.1999999999999999E-3</v>
      </c>
      <c r="D17">
        <v>-2.0000000000000001E-4</v>
      </c>
      <c r="E17">
        <v>0</v>
      </c>
      <c r="F17">
        <v>-2.0000000000000001E-4</v>
      </c>
      <c r="G17">
        <v>-1.6999999999999999E-3</v>
      </c>
      <c r="H17">
        <v>-5.0000000000000001E-4</v>
      </c>
      <c r="I17">
        <v>-2.9999999999999997E-4</v>
      </c>
      <c r="J17">
        <v>1E-4</v>
      </c>
      <c r="K17">
        <v>-5.0000000000000001E-4</v>
      </c>
      <c r="L17">
        <v>-8.0000000000000004E-4</v>
      </c>
      <c r="M17">
        <v>-2.0000000000000001E-4</v>
      </c>
      <c r="N17">
        <v>-1.1000000000000001E-3</v>
      </c>
      <c r="O17">
        <v>-1.1000000000000001E-3</v>
      </c>
      <c r="P17">
        <v>-4.0000000000000002E-4</v>
      </c>
      <c r="Q17">
        <v>0.03</v>
      </c>
      <c r="R17">
        <v>1.9E-2</v>
      </c>
      <c r="S17">
        <v>5.3600000000000002E-2</v>
      </c>
      <c r="AR17" s="24" t="s">
        <v>15</v>
      </c>
      <c r="AS17" s="75">
        <v>0.03</v>
      </c>
      <c r="AT17" s="76">
        <v>0.48809999999999998</v>
      </c>
      <c r="AU17" s="75">
        <v>-1.1271</v>
      </c>
      <c r="AV17" s="76">
        <v>1.0055000000000001</v>
      </c>
      <c r="AW17" s="75">
        <v>3.0000000000000001E-3</v>
      </c>
      <c r="AX17" s="76">
        <v>3.6494</v>
      </c>
      <c r="AY17" s="75">
        <v>5.5E-2</v>
      </c>
      <c r="AZ17" s="76">
        <v>0.27839999999999998</v>
      </c>
      <c r="BA17" s="75">
        <v>1.1832</v>
      </c>
      <c r="BB17" s="76">
        <v>1.2796000000000001</v>
      </c>
      <c r="BC17" s="75">
        <v>1.0813999999999999</v>
      </c>
      <c r="BD17" s="76">
        <v>2.6246999999999998</v>
      </c>
    </row>
    <row r="18" spans="1:56">
      <c r="A18" t="s">
        <v>68</v>
      </c>
      <c r="B18">
        <v>0.78600000000000003</v>
      </c>
      <c r="C18">
        <v>0.56059999999999999</v>
      </c>
      <c r="D18">
        <v>0.84509999999999996</v>
      </c>
      <c r="E18">
        <v>1</v>
      </c>
      <c r="F18">
        <v>0.98719999999999997</v>
      </c>
      <c r="G18">
        <v>0.88619999999999999</v>
      </c>
      <c r="H18">
        <v>-4.2999999999999997E-2</v>
      </c>
      <c r="I18">
        <v>0.77529999999999999</v>
      </c>
      <c r="J18">
        <v>0.1595</v>
      </c>
      <c r="K18">
        <v>0.2389</v>
      </c>
      <c r="L18">
        <v>0.28899999999999998</v>
      </c>
      <c r="M18">
        <v>3.49E-2</v>
      </c>
      <c r="N18">
        <v>2.23E-2</v>
      </c>
      <c r="O18">
        <v>-3.7000000000000002E-3</v>
      </c>
      <c r="P18">
        <v>0.1409</v>
      </c>
      <c r="Q18">
        <v>0.48809999999999998</v>
      </c>
      <c r="R18">
        <v>1.4833000000000001</v>
      </c>
      <c r="S18">
        <v>4.5999999999999999E-3</v>
      </c>
      <c r="AR18" s="27" t="s">
        <v>16</v>
      </c>
      <c r="AS18" s="75">
        <v>1.9E-2</v>
      </c>
      <c r="AT18" s="76">
        <v>1.4833000000000001</v>
      </c>
      <c r="AU18" s="75">
        <v>-1.0684</v>
      </c>
      <c r="AV18" s="76">
        <v>2.1998000000000002</v>
      </c>
      <c r="AW18" s="75">
        <v>1.32E-2</v>
      </c>
      <c r="AX18" s="76">
        <v>1.6655</v>
      </c>
      <c r="AY18" s="75">
        <v>0.11509999999999999</v>
      </c>
      <c r="AZ18" s="76">
        <v>8.9399999999999993E-2</v>
      </c>
      <c r="BA18" s="75">
        <v>1.3794</v>
      </c>
      <c r="BB18" s="76">
        <v>0.21</v>
      </c>
      <c r="BC18" s="75">
        <v>0.1522</v>
      </c>
      <c r="BD18" s="76">
        <v>0.1535</v>
      </c>
    </row>
    <row r="19" spans="1:56">
      <c r="A19" t="s">
        <v>69</v>
      </c>
      <c r="B19">
        <v>0.67420000000000002</v>
      </c>
      <c r="C19">
        <v>0.53739999999999999</v>
      </c>
      <c r="D19">
        <v>0.88970000000000005</v>
      </c>
      <c r="E19">
        <v>1</v>
      </c>
      <c r="F19">
        <v>0.95850000000000002</v>
      </c>
      <c r="G19">
        <v>0.82830000000000004</v>
      </c>
      <c r="H19">
        <v>-4.36E-2</v>
      </c>
      <c r="I19">
        <v>0.79849999999999999</v>
      </c>
      <c r="J19">
        <v>0.2034</v>
      </c>
      <c r="K19">
        <v>0.2364</v>
      </c>
      <c r="L19">
        <v>0.26700000000000002</v>
      </c>
      <c r="M19">
        <v>-0.1018</v>
      </c>
      <c r="N19">
        <v>-0.1177</v>
      </c>
      <c r="O19">
        <v>-0.15429999999999999</v>
      </c>
      <c r="P19">
        <v>0.30180000000000001</v>
      </c>
      <c r="Q19">
        <v>-1.1271</v>
      </c>
      <c r="R19">
        <v>-1.0684</v>
      </c>
      <c r="S19">
        <v>-1.2277</v>
      </c>
      <c r="AR19" s="24" t="s">
        <v>17</v>
      </c>
      <c r="AS19" s="75">
        <v>5.3600000000000002E-2</v>
      </c>
      <c r="AT19" s="76">
        <v>4.5999999999999999E-3</v>
      </c>
      <c r="AU19" s="75">
        <v>-1.2277</v>
      </c>
      <c r="AV19" s="76">
        <v>-1.2524999999999999</v>
      </c>
      <c r="AW19" s="75">
        <v>0</v>
      </c>
      <c r="AX19" s="76">
        <v>14.101800000000001</v>
      </c>
      <c r="AY19" s="75">
        <v>4.0000000000000002E-4</v>
      </c>
      <c r="AZ19" s="76">
        <v>0.99680000000000002</v>
      </c>
      <c r="BA19" s="75">
        <v>1.4115</v>
      </c>
      <c r="BB19" s="76">
        <v>5.4240000000000004</v>
      </c>
      <c r="BC19" s="75">
        <v>3.8428</v>
      </c>
      <c r="BD19" s="76">
        <v>1143.5242000000001</v>
      </c>
    </row>
    <row r="20" spans="1:56">
      <c r="A20" t="s">
        <v>70</v>
      </c>
      <c r="B20">
        <v>0.75749999999999995</v>
      </c>
      <c r="C20">
        <v>0.59370000000000001</v>
      </c>
      <c r="D20">
        <v>0.82899999999999996</v>
      </c>
      <c r="E20">
        <v>1</v>
      </c>
      <c r="F20">
        <v>1.0031000000000001</v>
      </c>
      <c r="G20">
        <v>1.2157</v>
      </c>
      <c r="H20">
        <v>-5.6399999999999999E-2</v>
      </c>
      <c r="I20">
        <v>0.76</v>
      </c>
      <c r="J20">
        <v>0.1784</v>
      </c>
      <c r="K20">
        <v>0.1893</v>
      </c>
      <c r="L20">
        <v>0.27410000000000001</v>
      </c>
      <c r="M20">
        <v>0.10879999999999999</v>
      </c>
      <c r="N20">
        <v>6.6199999999999995E-2</v>
      </c>
      <c r="O20">
        <v>2.7300000000000001E-2</v>
      </c>
      <c r="P20">
        <v>-8.8300000000000003E-2</v>
      </c>
      <c r="Q20">
        <v>1.0055000000000001</v>
      </c>
      <c r="R20">
        <v>2.1998000000000002</v>
      </c>
      <c r="S20">
        <v>-1.2524999999999999</v>
      </c>
      <c r="X20" s="23" t="s">
        <v>140</v>
      </c>
      <c r="Y20" s="23" t="s">
        <v>49</v>
      </c>
      <c r="Z20" s="23" t="s">
        <v>50</v>
      </c>
      <c r="AA20" s="23" t="s">
        <v>51</v>
      </c>
      <c r="AB20" s="23" t="s">
        <v>52</v>
      </c>
      <c r="AC20" s="23" t="s">
        <v>53</v>
      </c>
      <c r="AD20" s="23" t="s">
        <v>54</v>
      </c>
      <c r="AE20" s="23" t="s">
        <v>55</v>
      </c>
      <c r="AF20" s="23" t="s">
        <v>56</v>
      </c>
      <c r="AG20" s="23" t="s">
        <v>57</v>
      </c>
      <c r="AH20" s="23" t="s">
        <v>58</v>
      </c>
      <c r="AI20" s="23" t="s">
        <v>59</v>
      </c>
      <c r="AJ20" s="23" t="s">
        <v>60</v>
      </c>
      <c r="AK20" s="23" t="s">
        <v>61</v>
      </c>
      <c r="AL20" s="23" t="s">
        <v>62</v>
      </c>
      <c r="AM20" s="23" t="s">
        <v>63</v>
      </c>
      <c r="AN20" s="23" t="s">
        <v>64</v>
      </c>
      <c r="AO20" s="23" t="s">
        <v>65</v>
      </c>
      <c r="AP20" s="23" t="s">
        <v>66</v>
      </c>
    </row>
    <row r="21" spans="1:56">
      <c r="A21" t="s">
        <v>71</v>
      </c>
      <c r="B21">
        <v>0.56810000000000005</v>
      </c>
      <c r="C21">
        <v>0.57750000000000001</v>
      </c>
      <c r="D21">
        <v>0.67159999999999997</v>
      </c>
      <c r="E21">
        <v>1</v>
      </c>
      <c r="F21">
        <v>0.97970000000000002</v>
      </c>
      <c r="G21">
        <v>0.18970000000000001</v>
      </c>
      <c r="H21">
        <v>6.7699999999999996E-2</v>
      </c>
      <c r="I21">
        <v>0.50419999999999998</v>
      </c>
      <c r="J21">
        <v>0.11260000000000001</v>
      </c>
      <c r="K21">
        <v>0.17430000000000001</v>
      </c>
      <c r="L21">
        <v>0.21340000000000001</v>
      </c>
      <c r="M21">
        <v>2.5000000000000001E-3</v>
      </c>
      <c r="N21">
        <v>1E-3</v>
      </c>
      <c r="O21">
        <v>0</v>
      </c>
      <c r="P21">
        <v>1.46E-2</v>
      </c>
      <c r="Q21">
        <v>3.0000000000000001E-3</v>
      </c>
      <c r="R21">
        <v>1.32E-2</v>
      </c>
      <c r="S21">
        <v>0</v>
      </c>
      <c r="X21" s="24" t="s">
        <v>67</v>
      </c>
      <c r="Y21" s="24">
        <v>-1E-3</v>
      </c>
      <c r="Z21" s="24">
        <v>-1.1999999999999999E-3</v>
      </c>
      <c r="AA21" s="24">
        <v>-2.0000000000000001E-4</v>
      </c>
      <c r="AB21" s="24">
        <v>0</v>
      </c>
      <c r="AC21" s="24">
        <v>-2.0000000000000001E-4</v>
      </c>
      <c r="AD21" s="24">
        <v>-1.6999999999999999E-3</v>
      </c>
      <c r="AE21" s="24">
        <v>-5.0000000000000001E-4</v>
      </c>
      <c r="AF21" s="24">
        <v>-2.9999999999999997E-4</v>
      </c>
      <c r="AG21" s="24">
        <v>1E-4</v>
      </c>
      <c r="AH21" s="24">
        <v>-5.0000000000000001E-4</v>
      </c>
      <c r="AI21" s="24">
        <v>-8.0000000000000004E-4</v>
      </c>
      <c r="AJ21" s="24">
        <v>-2.0000000000000001E-4</v>
      </c>
      <c r="AK21" s="24">
        <v>-1.1000000000000001E-3</v>
      </c>
      <c r="AL21" s="24">
        <v>-1.1000000000000001E-3</v>
      </c>
      <c r="AM21" s="24">
        <v>-4.0000000000000002E-4</v>
      </c>
      <c r="AN21" s="24">
        <v>0.03</v>
      </c>
      <c r="AO21" s="24">
        <v>1.9E-2</v>
      </c>
      <c r="AP21" s="24">
        <v>5.3600000000000002E-2</v>
      </c>
    </row>
    <row r="22" spans="1:56">
      <c r="A22" t="s">
        <v>72</v>
      </c>
      <c r="B22">
        <v>-4.9000000000000002E-2</v>
      </c>
      <c r="C22">
        <v>-6.1499999999999999E-2</v>
      </c>
      <c r="D22">
        <v>-8.8999999999999999E-3</v>
      </c>
      <c r="E22">
        <v>0</v>
      </c>
      <c r="F22">
        <v>-8.2000000000000007E-3</v>
      </c>
      <c r="G22">
        <v>-8.43E-2</v>
      </c>
      <c r="H22">
        <v>-2.6499999999999999E-2</v>
      </c>
      <c r="I22">
        <v>-1.37E-2</v>
      </c>
      <c r="J22">
        <v>4.8999999999999998E-3</v>
      </c>
      <c r="K22">
        <v>-2.52E-2</v>
      </c>
      <c r="L22">
        <v>-4.1200000000000001E-2</v>
      </c>
      <c r="M22">
        <v>-9.1000000000000004E-3</v>
      </c>
      <c r="N22">
        <v>-5.7700000000000001E-2</v>
      </c>
      <c r="O22">
        <v>-5.4899999999999997E-2</v>
      </c>
      <c r="P22">
        <v>-2.1600000000000001E-2</v>
      </c>
      <c r="Q22">
        <v>3.6494</v>
      </c>
      <c r="R22">
        <v>1.6655</v>
      </c>
      <c r="S22">
        <v>14.101800000000001</v>
      </c>
      <c r="X22" s="27" t="s">
        <v>68</v>
      </c>
      <c r="Y22" s="27">
        <v>0.78600000000000003</v>
      </c>
      <c r="Z22" s="27">
        <v>0.56059999999999999</v>
      </c>
      <c r="AA22" s="27">
        <v>0.84509999999999996</v>
      </c>
      <c r="AB22" s="27">
        <v>1</v>
      </c>
      <c r="AC22" s="27">
        <v>0.98719999999999997</v>
      </c>
      <c r="AD22" s="27">
        <v>0.88619999999999999</v>
      </c>
      <c r="AE22" s="27">
        <v>-4.2999999999999997E-2</v>
      </c>
      <c r="AF22" s="27">
        <v>0.77529999999999999</v>
      </c>
      <c r="AG22" s="27">
        <v>0.1595</v>
      </c>
      <c r="AH22" s="27">
        <v>0.2389</v>
      </c>
      <c r="AI22" s="27">
        <v>0.28899999999999998</v>
      </c>
      <c r="AJ22" s="27">
        <v>3.49E-2</v>
      </c>
      <c r="AK22" s="27">
        <v>2.23E-2</v>
      </c>
      <c r="AL22" s="27">
        <v>-3.7000000000000002E-3</v>
      </c>
      <c r="AM22" s="27">
        <v>0.1409</v>
      </c>
      <c r="AN22" s="27">
        <v>0.48809999999999998</v>
      </c>
      <c r="AO22" s="27">
        <v>1.4833000000000001</v>
      </c>
      <c r="AP22" s="27">
        <v>4.5999999999999999E-3</v>
      </c>
    </row>
    <row r="23" spans="1:56">
      <c r="A23" t="s">
        <v>73</v>
      </c>
      <c r="B23">
        <v>0.75370000000000004</v>
      </c>
      <c r="C23">
        <v>0.75990000000000002</v>
      </c>
      <c r="D23">
        <v>0.81950000000000001</v>
      </c>
      <c r="E23">
        <v>1</v>
      </c>
      <c r="F23">
        <v>0.98980000000000001</v>
      </c>
      <c r="G23">
        <v>0.43559999999999999</v>
      </c>
      <c r="H23">
        <v>-0.26019999999999999</v>
      </c>
      <c r="I23">
        <v>0.71009999999999995</v>
      </c>
      <c r="J23">
        <v>0.33560000000000001</v>
      </c>
      <c r="K23">
        <v>0.41749999999999998</v>
      </c>
      <c r="L23">
        <v>0.46200000000000002</v>
      </c>
      <c r="M23">
        <v>4.9700000000000001E-2</v>
      </c>
      <c r="N23">
        <v>3.1699999999999999E-2</v>
      </c>
      <c r="O23">
        <v>-6.1000000000000004E-3</v>
      </c>
      <c r="P23">
        <v>0.12089999999999999</v>
      </c>
      <c r="Q23">
        <v>5.5E-2</v>
      </c>
      <c r="R23">
        <v>0.11509999999999999</v>
      </c>
      <c r="S23">
        <v>4.0000000000000002E-4</v>
      </c>
      <c r="X23" s="24" t="s">
        <v>69</v>
      </c>
      <c r="Y23" s="24">
        <v>0.67420000000000002</v>
      </c>
      <c r="Z23" s="24">
        <v>0.53739999999999999</v>
      </c>
      <c r="AA23" s="24">
        <v>0.88970000000000005</v>
      </c>
      <c r="AB23" s="24">
        <v>1</v>
      </c>
      <c r="AC23" s="24">
        <v>0.95850000000000002</v>
      </c>
      <c r="AD23" s="24">
        <v>0.82830000000000004</v>
      </c>
      <c r="AE23" s="24">
        <v>-4.36E-2</v>
      </c>
      <c r="AF23" s="24">
        <v>0.79849999999999999</v>
      </c>
      <c r="AG23" s="24">
        <v>0.2034</v>
      </c>
      <c r="AH23" s="24">
        <v>0.2364</v>
      </c>
      <c r="AI23" s="24">
        <v>0.26700000000000002</v>
      </c>
      <c r="AJ23" s="24">
        <v>-0.1018</v>
      </c>
      <c r="AK23" s="24">
        <v>-0.1177</v>
      </c>
      <c r="AL23" s="24">
        <v>-0.15429999999999999</v>
      </c>
      <c r="AM23" s="24">
        <v>0.30180000000000001</v>
      </c>
      <c r="AN23" s="24">
        <v>-1.1271</v>
      </c>
      <c r="AO23" s="24">
        <v>-1.0684</v>
      </c>
      <c r="AP23" s="24">
        <v>-1.2277</v>
      </c>
    </row>
    <row r="24" spans="1:56">
      <c r="A24" t="s">
        <v>74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0.3115</v>
      </c>
      <c r="N24">
        <v>0.5181</v>
      </c>
      <c r="O24">
        <v>0.90110000000000001</v>
      </c>
      <c r="P24">
        <v>1.35E-2</v>
      </c>
      <c r="Q24">
        <v>0.27839999999999998</v>
      </c>
      <c r="R24">
        <v>8.9399999999999993E-2</v>
      </c>
      <c r="S24">
        <v>0.99680000000000002</v>
      </c>
      <c r="X24" s="27" t="s">
        <v>70</v>
      </c>
      <c r="Y24" s="27">
        <v>0.75749999999999995</v>
      </c>
      <c r="Z24" s="27">
        <v>0.59370000000000001</v>
      </c>
      <c r="AA24" s="27">
        <v>0.82899999999999996</v>
      </c>
      <c r="AB24" s="27">
        <v>1</v>
      </c>
      <c r="AC24" s="27">
        <v>1.0031000000000001</v>
      </c>
      <c r="AD24" s="27">
        <v>1.2157</v>
      </c>
      <c r="AE24" s="27">
        <v>-5.6399999999999999E-2</v>
      </c>
      <c r="AF24" s="27">
        <v>0.76</v>
      </c>
      <c r="AG24" s="27">
        <v>0.1784</v>
      </c>
      <c r="AH24" s="27">
        <v>0.1893</v>
      </c>
      <c r="AI24" s="27">
        <v>0.27410000000000001</v>
      </c>
      <c r="AJ24" s="27">
        <v>0.10879999999999999</v>
      </c>
      <c r="AK24" s="27">
        <v>6.6199999999999995E-2</v>
      </c>
      <c r="AL24" s="27">
        <v>2.7300000000000001E-2</v>
      </c>
      <c r="AM24" s="27">
        <v>-8.8300000000000003E-2</v>
      </c>
      <c r="AN24" s="27">
        <v>1.0055000000000001</v>
      </c>
      <c r="AO24" s="27">
        <v>2.1998000000000002</v>
      </c>
      <c r="AP24" s="27">
        <v>-1.2524999999999999</v>
      </c>
    </row>
    <row r="25" spans="1:56">
      <c r="A25" t="s">
        <v>75</v>
      </c>
      <c r="B25">
        <v>0.1004</v>
      </c>
      <c r="C25">
        <v>9.0999999999999998E-2</v>
      </c>
      <c r="D25">
        <v>8.5500000000000007E-2</v>
      </c>
      <c r="E25">
        <v>0</v>
      </c>
      <c r="F25">
        <v>0.02</v>
      </c>
      <c r="G25">
        <v>0.25669999999999998</v>
      </c>
      <c r="H25">
        <v>0.14760000000000001</v>
      </c>
      <c r="I25">
        <v>0.112</v>
      </c>
      <c r="J25">
        <v>0.13320000000000001</v>
      </c>
      <c r="K25">
        <v>0.12889999999999999</v>
      </c>
      <c r="L25">
        <v>0.12620000000000001</v>
      </c>
      <c r="M25">
        <v>0.16700000000000001</v>
      </c>
      <c r="N25">
        <v>0.16839999999999999</v>
      </c>
      <c r="O25">
        <v>0.1646</v>
      </c>
      <c r="P25">
        <v>0.2016</v>
      </c>
      <c r="Q25">
        <v>1.1832</v>
      </c>
      <c r="R25">
        <v>1.3794</v>
      </c>
      <c r="S25">
        <v>1.4115</v>
      </c>
      <c r="X25" s="24" t="s">
        <v>71</v>
      </c>
      <c r="Y25" s="24">
        <v>0.56810000000000005</v>
      </c>
      <c r="Z25" s="24">
        <v>0.57750000000000001</v>
      </c>
      <c r="AA25" s="24">
        <v>0.67159999999999997</v>
      </c>
      <c r="AB25" s="24">
        <v>1</v>
      </c>
      <c r="AC25" s="24">
        <v>0.97970000000000002</v>
      </c>
      <c r="AD25" s="24">
        <v>0.18970000000000001</v>
      </c>
      <c r="AE25" s="24">
        <v>6.7699999999999996E-2</v>
      </c>
      <c r="AF25" s="24">
        <v>0.50419999999999998</v>
      </c>
      <c r="AG25" s="24">
        <v>0.11260000000000001</v>
      </c>
      <c r="AH25" s="24">
        <v>0.17430000000000001</v>
      </c>
      <c r="AI25" s="24">
        <v>0.21340000000000001</v>
      </c>
      <c r="AJ25" s="24">
        <v>2.5000000000000001E-3</v>
      </c>
      <c r="AK25" s="24">
        <v>1E-3</v>
      </c>
      <c r="AL25" s="24">
        <v>0</v>
      </c>
      <c r="AM25" s="24">
        <v>1.46E-2</v>
      </c>
      <c r="AN25" s="24">
        <v>3.0000000000000001E-3</v>
      </c>
      <c r="AO25" s="24">
        <v>1.32E-2</v>
      </c>
      <c r="AP25" s="24">
        <v>0</v>
      </c>
    </row>
    <row r="26" spans="1:56">
      <c r="A26" t="s">
        <v>76</v>
      </c>
      <c r="B26">
        <v>-6.1400000000000003E-2</v>
      </c>
      <c r="C26">
        <v>-7.8E-2</v>
      </c>
      <c r="D26">
        <v>-1.6500000000000001E-2</v>
      </c>
      <c r="E26">
        <v>0</v>
      </c>
      <c r="F26">
        <v>-9.1999999999999998E-3</v>
      </c>
      <c r="G26">
        <v>-0.1237</v>
      </c>
      <c r="H26">
        <v>-5.9900000000000002E-2</v>
      </c>
      <c r="I26">
        <v>-2.5700000000000001E-2</v>
      </c>
      <c r="J26">
        <v>-2.1299999999999999E-2</v>
      </c>
      <c r="K26">
        <v>-5.04E-2</v>
      </c>
      <c r="L26">
        <v>-6.5699999999999995E-2</v>
      </c>
      <c r="M26">
        <v>-4.3499999999999997E-2</v>
      </c>
      <c r="N26">
        <v>-9.4E-2</v>
      </c>
      <c r="O26">
        <v>-9.0999999999999998E-2</v>
      </c>
      <c r="P26">
        <v>-6.08E-2</v>
      </c>
      <c r="Q26">
        <v>1.2796000000000001</v>
      </c>
      <c r="R26">
        <v>0.21</v>
      </c>
      <c r="S26">
        <v>5.4240000000000004</v>
      </c>
      <c r="X26" s="27" t="s">
        <v>72</v>
      </c>
      <c r="Y26" s="27">
        <v>-4.9000000000000002E-2</v>
      </c>
      <c r="Z26" s="27">
        <v>-6.1499999999999999E-2</v>
      </c>
      <c r="AA26" s="27">
        <v>-8.8999999999999999E-3</v>
      </c>
      <c r="AB26" s="27">
        <v>0</v>
      </c>
      <c r="AC26" s="27">
        <v>-8.2000000000000007E-3</v>
      </c>
      <c r="AD26" s="27">
        <v>-8.43E-2</v>
      </c>
      <c r="AE26" s="27">
        <v>-2.6499999999999999E-2</v>
      </c>
      <c r="AF26" s="27">
        <v>-1.37E-2</v>
      </c>
      <c r="AG26" s="27">
        <v>4.8999999999999998E-3</v>
      </c>
      <c r="AH26" s="27">
        <v>-2.52E-2</v>
      </c>
      <c r="AI26" s="27">
        <v>-4.1200000000000001E-2</v>
      </c>
      <c r="AJ26" s="27">
        <v>-9.1000000000000004E-3</v>
      </c>
      <c r="AK26" s="27">
        <v>-5.7700000000000001E-2</v>
      </c>
      <c r="AL26" s="27">
        <v>-5.4899999999999997E-2</v>
      </c>
      <c r="AM26" s="27">
        <v>-2.1600000000000001E-2</v>
      </c>
      <c r="AN26" s="27">
        <v>3.6494</v>
      </c>
      <c r="AO26" s="27">
        <v>1.6655</v>
      </c>
      <c r="AP26" s="27">
        <v>14.101800000000001</v>
      </c>
    </row>
    <row r="27" spans="1:56">
      <c r="A27" t="s">
        <v>77</v>
      </c>
      <c r="B27">
        <v>-0.61119999999999997</v>
      </c>
      <c r="C27">
        <v>-0.85729999999999995</v>
      </c>
      <c r="D27">
        <v>-0.19270000000000001</v>
      </c>
      <c r="E27" t="e">
        <v>#N/A</v>
      </c>
      <c r="F27">
        <v>-0.4582</v>
      </c>
      <c r="G27">
        <v>-0.48209999999999997</v>
      </c>
      <c r="H27">
        <v>-0.40560000000000002</v>
      </c>
      <c r="I27">
        <v>-0.22969999999999999</v>
      </c>
      <c r="J27">
        <v>-0.1598</v>
      </c>
      <c r="K27">
        <v>-0.39090000000000003</v>
      </c>
      <c r="L27">
        <v>-0.52049999999999996</v>
      </c>
      <c r="M27">
        <v>-0.26050000000000001</v>
      </c>
      <c r="N27">
        <v>-0.55830000000000002</v>
      </c>
      <c r="O27">
        <v>-0.55289999999999995</v>
      </c>
      <c r="P27">
        <v>-0.30149999999999999</v>
      </c>
      <c r="Q27">
        <v>1.0813999999999999</v>
      </c>
      <c r="R27">
        <v>0.1522</v>
      </c>
      <c r="S27">
        <v>3.8428</v>
      </c>
      <c r="X27" s="24" t="s">
        <v>73</v>
      </c>
      <c r="Y27" s="24">
        <v>0.75370000000000004</v>
      </c>
      <c r="Z27" s="24">
        <v>0.75990000000000002</v>
      </c>
      <c r="AA27" s="24">
        <v>0.81950000000000001</v>
      </c>
      <c r="AB27" s="24">
        <v>1</v>
      </c>
      <c r="AC27" s="24">
        <v>0.98980000000000001</v>
      </c>
      <c r="AD27" s="24">
        <v>0.43559999999999999</v>
      </c>
      <c r="AE27" s="24">
        <v>-0.26019999999999999</v>
      </c>
      <c r="AF27" s="24">
        <v>0.71009999999999995</v>
      </c>
      <c r="AG27" s="24">
        <v>0.33560000000000001</v>
      </c>
      <c r="AH27" s="24">
        <v>0.41749999999999998</v>
      </c>
      <c r="AI27" s="24">
        <v>0.46200000000000002</v>
      </c>
      <c r="AJ27" s="24">
        <v>4.9700000000000001E-2</v>
      </c>
      <c r="AK27" s="24">
        <v>3.1699999999999999E-2</v>
      </c>
      <c r="AL27" s="24">
        <v>-6.1000000000000004E-3</v>
      </c>
      <c r="AM27" s="24">
        <v>0.12089999999999999</v>
      </c>
      <c r="AN27" s="24">
        <v>5.5E-2</v>
      </c>
      <c r="AO27" s="24">
        <v>0.11509999999999999</v>
      </c>
      <c r="AP27" s="24">
        <v>4.0000000000000002E-4</v>
      </c>
    </row>
    <row r="28" spans="1:56">
      <c r="A28" t="s">
        <v>78</v>
      </c>
      <c r="B28">
        <v>-3.7999999999999999E-2</v>
      </c>
      <c r="C28">
        <v>-8.1900000000000001E-2</v>
      </c>
      <c r="D28">
        <v>1.6E-2</v>
      </c>
      <c r="E28">
        <v>2.9499999999999998E-2</v>
      </c>
      <c r="F28">
        <v>2.0899999999999998E-2</v>
      </c>
      <c r="G28">
        <v>-0.1018</v>
      </c>
      <c r="H28">
        <v>0.66</v>
      </c>
      <c r="I28">
        <v>5.8999999999999999E-3</v>
      </c>
      <c r="J28">
        <v>5.5800000000000002E-2</v>
      </c>
      <c r="K28">
        <v>-8.0600000000000005E-2</v>
      </c>
      <c r="L28">
        <v>-0.1177</v>
      </c>
      <c r="M28">
        <v>-0.36020000000000002</v>
      </c>
      <c r="N28">
        <v>-2.7551999999999999</v>
      </c>
      <c r="O28">
        <v>15.6182</v>
      </c>
      <c r="P28">
        <v>-0.2079</v>
      </c>
      <c r="Q28">
        <v>2.6246999999999998</v>
      </c>
      <c r="R28">
        <v>0.1535</v>
      </c>
      <c r="S28">
        <v>1143.5242000000001</v>
      </c>
      <c r="X28" s="27" t="s">
        <v>74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0.3115</v>
      </c>
      <c r="AK28" s="27">
        <v>0.5181</v>
      </c>
      <c r="AL28" s="27">
        <v>0.90110000000000001</v>
      </c>
      <c r="AM28" s="27">
        <v>1.35E-2</v>
      </c>
      <c r="AN28" s="27">
        <v>0.27839999999999998</v>
      </c>
      <c r="AO28" s="27">
        <v>8.9399999999999993E-2</v>
      </c>
      <c r="AP28" s="27">
        <v>0.99680000000000002</v>
      </c>
    </row>
    <row r="29" spans="1:56">
      <c r="X29" s="24" t="s">
        <v>75</v>
      </c>
      <c r="Y29" s="24">
        <v>0.1004</v>
      </c>
      <c r="Z29" s="24">
        <v>9.0999999999999998E-2</v>
      </c>
      <c r="AA29" s="24">
        <v>8.5500000000000007E-2</v>
      </c>
      <c r="AB29" s="24">
        <v>0</v>
      </c>
      <c r="AC29" s="24">
        <v>0.02</v>
      </c>
      <c r="AD29" s="24">
        <v>0.25669999999999998</v>
      </c>
      <c r="AE29" s="24">
        <v>0.14760000000000001</v>
      </c>
      <c r="AF29" s="24">
        <v>0.112</v>
      </c>
      <c r="AG29" s="24">
        <v>0.13320000000000001</v>
      </c>
      <c r="AH29" s="24">
        <v>0.12889999999999999</v>
      </c>
      <c r="AI29" s="24">
        <v>0.12620000000000001</v>
      </c>
      <c r="AJ29" s="24">
        <v>0.16700000000000001</v>
      </c>
      <c r="AK29" s="24">
        <v>0.16839999999999999</v>
      </c>
      <c r="AL29" s="24">
        <v>0.1646</v>
      </c>
      <c r="AM29" s="24">
        <v>0.2016</v>
      </c>
      <c r="AN29" s="24">
        <v>1.1832</v>
      </c>
      <c r="AO29" s="24">
        <v>1.3794</v>
      </c>
      <c r="AP29" s="24">
        <v>1.4115</v>
      </c>
    </row>
    <row r="30" spans="1:56">
      <c r="X30" s="27" t="s">
        <v>76</v>
      </c>
      <c r="Y30" s="27">
        <v>-6.1400000000000003E-2</v>
      </c>
      <c r="Z30" s="27">
        <v>-7.8E-2</v>
      </c>
      <c r="AA30" s="27">
        <v>-1.6500000000000001E-2</v>
      </c>
      <c r="AB30" s="27">
        <v>0</v>
      </c>
      <c r="AC30" s="27">
        <v>-9.1999999999999998E-3</v>
      </c>
      <c r="AD30" s="27">
        <v>-0.1237</v>
      </c>
      <c r="AE30" s="27">
        <v>-5.9900000000000002E-2</v>
      </c>
      <c r="AF30" s="27">
        <v>-2.5700000000000001E-2</v>
      </c>
      <c r="AG30" s="27">
        <v>-2.1299999999999999E-2</v>
      </c>
      <c r="AH30" s="27">
        <v>-5.04E-2</v>
      </c>
      <c r="AI30" s="27">
        <v>-6.5699999999999995E-2</v>
      </c>
      <c r="AJ30" s="27">
        <v>-4.3499999999999997E-2</v>
      </c>
      <c r="AK30" s="27">
        <v>-9.4E-2</v>
      </c>
      <c r="AL30" s="27">
        <v>-9.0999999999999998E-2</v>
      </c>
      <c r="AM30" s="27">
        <v>-6.08E-2</v>
      </c>
      <c r="AN30" s="27">
        <v>1.2796000000000001</v>
      </c>
      <c r="AO30" s="27">
        <v>0.21</v>
      </c>
      <c r="AP30" s="27">
        <v>5.4240000000000004</v>
      </c>
    </row>
    <row r="31" spans="1:56">
      <c r="X31" s="24" t="s">
        <v>77</v>
      </c>
      <c r="Y31" s="24">
        <v>-0.61119999999999997</v>
      </c>
      <c r="Z31" s="24">
        <v>-0.85729999999999995</v>
      </c>
      <c r="AA31" s="24">
        <v>-0.19270000000000001</v>
      </c>
      <c r="AB31" s="24" t="e">
        <v>#N/A</v>
      </c>
      <c r="AC31" s="24">
        <v>-0.4582</v>
      </c>
      <c r="AD31" s="24">
        <v>-0.48209999999999997</v>
      </c>
      <c r="AE31" s="24">
        <v>-0.40560000000000002</v>
      </c>
      <c r="AF31" s="24">
        <v>-0.22969999999999999</v>
      </c>
      <c r="AG31" s="24">
        <v>-0.1598</v>
      </c>
      <c r="AH31" s="24">
        <v>-0.39090000000000003</v>
      </c>
      <c r="AI31" s="24">
        <v>-0.52049999999999996</v>
      </c>
      <c r="AJ31" s="24">
        <v>-0.26050000000000001</v>
      </c>
      <c r="AK31" s="24">
        <v>-0.55830000000000002</v>
      </c>
      <c r="AL31" s="24">
        <v>-0.55289999999999995</v>
      </c>
      <c r="AM31" s="24">
        <v>-0.30149999999999999</v>
      </c>
      <c r="AN31" s="24">
        <v>1.0813999999999999</v>
      </c>
      <c r="AO31" s="24">
        <v>0.1522</v>
      </c>
      <c r="AP31" s="24">
        <v>3.8428</v>
      </c>
    </row>
    <row r="32" spans="1:56">
      <c r="X32" s="27" t="s">
        <v>78</v>
      </c>
      <c r="Y32" s="27">
        <v>-3.7999999999999999E-2</v>
      </c>
      <c r="Z32" s="27">
        <v>-8.1900000000000001E-2</v>
      </c>
      <c r="AA32" s="27">
        <v>1.6E-2</v>
      </c>
      <c r="AB32" s="27">
        <v>2.9499999999999998E-2</v>
      </c>
      <c r="AC32" s="27">
        <v>2.0899999999999998E-2</v>
      </c>
      <c r="AD32" s="27">
        <v>-0.1018</v>
      </c>
      <c r="AE32" s="27">
        <v>0.66</v>
      </c>
      <c r="AF32" s="27">
        <v>5.8999999999999999E-3</v>
      </c>
      <c r="AG32" s="27">
        <v>5.5800000000000002E-2</v>
      </c>
      <c r="AH32" s="27">
        <v>-8.0600000000000005E-2</v>
      </c>
      <c r="AI32" s="27">
        <v>-0.1177</v>
      </c>
      <c r="AJ32" s="27">
        <v>-0.36020000000000002</v>
      </c>
      <c r="AK32" s="27">
        <v>-2.7551999999999999</v>
      </c>
      <c r="AL32" s="27">
        <v>15.6182</v>
      </c>
      <c r="AM32" s="27">
        <v>-0.2079</v>
      </c>
      <c r="AN32" s="27">
        <v>2.6246999999999998</v>
      </c>
      <c r="AO32" s="27">
        <v>0.1535</v>
      </c>
      <c r="AP32" s="27">
        <v>1143.5242000000001</v>
      </c>
    </row>
    <row r="44" spans="20:21">
      <c r="T44" s="78" t="s">
        <v>24</v>
      </c>
      <c r="U44" s="79"/>
    </row>
    <row r="45" spans="20:21">
      <c r="T45" s="73" t="s">
        <v>113</v>
      </c>
      <c r="U45" s="74" t="s">
        <v>167</v>
      </c>
    </row>
    <row r="46" spans="20:21">
      <c r="T46" s="27" t="s">
        <v>0</v>
      </c>
      <c r="U46" s="27">
        <v>-0.35153275825465957</v>
      </c>
    </row>
    <row r="47" spans="20:21">
      <c r="T47" s="24" t="s">
        <v>1</v>
      </c>
      <c r="U47" s="24">
        <v>-0.55976804724500984</v>
      </c>
    </row>
    <row r="48" spans="20:21">
      <c r="T48" s="27" t="s">
        <v>2</v>
      </c>
      <c r="U48" s="27">
        <v>-9.0889519448707864E-2</v>
      </c>
    </row>
    <row r="49" spans="20:21">
      <c r="T49" s="24" t="s">
        <v>3</v>
      </c>
      <c r="U49" s="24" t="e">
        <v>#N/A</v>
      </c>
    </row>
    <row r="50" spans="20:21">
      <c r="T50" s="27" t="s">
        <v>4</v>
      </c>
      <c r="U50" s="27">
        <v>-5.5969794443460369E-2</v>
      </c>
    </row>
    <row r="51" spans="20:21">
      <c r="T51" s="24" t="s">
        <v>5</v>
      </c>
      <c r="U51" s="24">
        <v>-0.37073245436343755</v>
      </c>
    </row>
    <row r="52" spans="20:21">
      <c r="T52" s="27" t="s">
        <v>6</v>
      </c>
      <c r="U52" s="27">
        <v>-0.55508302777251484</v>
      </c>
    </row>
    <row r="53" spans="20:21">
      <c r="T53" s="24" t="s">
        <v>7</v>
      </c>
      <c r="U53" s="24">
        <v>-0.13231581268142817</v>
      </c>
    </row>
    <row r="54" spans="20:21">
      <c r="T54" s="27" t="s">
        <v>8</v>
      </c>
      <c r="U54" s="27">
        <v>-0.21651348191088959</v>
      </c>
    </row>
    <row r="55" spans="20:21">
      <c r="T55" s="24" t="s">
        <v>9</v>
      </c>
      <c r="U55" s="24">
        <v>-0.39290918924914064</v>
      </c>
    </row>
    <row r="56" spans="20:21">
      <c r="T56" s="27" t="s">
        <v>10</v>
      </c>
      <c r="U56" s="27">
        <v>-0.49612594053560244</v>
      </c>
    </row>
    <row r="57" spans="20:21">
      <c r="T57" s="24" t="s">
        <v>11</v>
      </c>
      <c r="U57" s="24">
        <v>-0.33951155126456539</v>
      </c>
    </row>
    <row r="58" spans="20:21">
      <c r="T58" s="27" t="s">
        <v>12</v>
      </c>
      <c r="U58" s="27">
        <v>-0.67751475087173962</v>
      </c>
    </row>
    <row r="59" spans="20:21">
      <c r="T59" s="24" t="s">
        <v>13</v>
      </c>
      <c r="U59" s="24">
        <v>-0.68747820515477365</v>
      </c>
    </row>
    <row r="60" spans="20:21">
      <c r="T60" s="27" t="s">
        <v>14</v>
      </c>
      <c r="U60" s="27">
        <v>-0.33140624395276896</v>
      </c>
    </row>
    <row r="61" spans="20:21">
      <c r="T61" s="24" t="s">
        <v>15</v>
      </c>
      <c r="U61" s="24">
        <v>2.1441075871829378</v>
      </c>
    </row>
    <row r="62" spans="20:21">
      <c r="T62" s="27" t="s">
        <v>16</v>
      </c>
      <c r="U62" s="27">
        <v>1.4252102910455664</v>
      </c>
    </row>
    <row r="63" spans="20:21">
      <c r="T63" s="24" t="s">
        <v>17</v>
      </c>
      <c r="U63" s="24">
        <v>3.9199121607854415</v>
      </c>
    </row>
  </sheetData>
  <mergeCells count="1">
    <mergeCell ref="T44:U44"/>
  </mergeCell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18"/>
  <sheetViews>
    <sheetView workbookViewId="0">
      <pane ySplit="1" topLeftCell="A2" activePane="bottomLeft" state="frozen"/>
      <selection pane="bottomLeft" activeCell="S26" sqref="S26"/>
    </sheetView>
  </sheetViews>
  <sheetFormatPr baseColWidth="10" defaultColWidth="10.83203125" defaultRowHeight="16"/>
  <cols>
    <col min="1" max="1" width="25.1640625" style="47" customWidth="1"/>
    <col min="2" max="2" width="12.33203125" style="47" bestFit="1" customWidth="1"/>
    <col min="3" max="3" width="11.5" style="47" customWidth="1"/>
    <col min="4" max="7" width="12.1640625" style="47" bestFit="1" customWidth="1"/>
    <col min="8" max="8" width="10.83203125" style="47" customWidth="1"/>
    <col min="9" max="14" width="12.1640625" style="47" bestFit="1" customWidth="1"/>
    <col min="15" max="15" width="13" style="47" bestFit="1" customWidth="1"/>
    <col min="16" max="18" width="12.1640625" style="47" bestFit="1" customWidth="1"/>
    <col min="19" max="19" width="13" style="47" bestFit="1" customWidth="1"/>
    <col min="20" max="16384" width="10.83203125" style="47"/>
  </cols>
  <sheetData>
    <row r="1" spans="1:42">
      <c r="B1" s="66" t="str">
        <f>Log!B1</f>
        <v>Thomson Reuters Global Emerging Markets Index</v>
      </c>
      <c r="C1" s="66" t="str">
        <f>Log!C1</f>
        <v>HFRX Global Hedge Fund CAD Index</v>
      </c>
      <c r="D1" s="66" t="str">
        <f>Log!D1</f>
        <v>MSCI International World Real Estate Price Index USD Realtime</v>
      </c>
      <c r="E1" s="66" t="str">
        <f>Log!E1</f>
        <v>MSCI International World Price Index USD Realtime</v>
      </c>
      <c r="F1" s="66" t="str">
        <f>Log!F1</f>
        <v>Thomson Reuters Global Developed Index</v>
      </c>
      <c r="G1" s="66" t="str">
        <f>Log!G1</f>
        <v>ICE Brent Crude Electronic Energy Future Continuation 1</v>
      </c>
      <c r="H1" s="66" t="str">
        <f>Log!H1</f>
        <v>S&amp;P Global Developed Sovereign Bond Index</v>
      </c>
      <c r="I1" s="66" t="str">
        <f>Log!I1</f>
        <v>FTSE EPRA/NAREIT Global Index</v>
      </c>
      <c r="J1" s="66" t="str">
        <f>Log!J1</f>
        <v>Thomson Reuters SGX Corporate Bonds 3+ Years Index</v>
      </c>
      <c r="K1" s="66" t="str">
        <f>Log!K1</f>
        <v>PowerShares Emerging Markets Sovereign Debt ETF</v>
      </c>
      <c r="L1" s="66" t="str">
        <f>Log!L1</f>
        <v>SPDR Citi Intl Govt Inflation-Protected Bond ETF</v>
      </c>
      <c r="M1" s="66" t="str">
        <f>Log!M1</f>
        <v>US Dollar/Japanese Yen FX Spot Rate</v>
      </c>
      <c r="N1" s="66" t="str">
        <f>Log!N1</f>
        <v>Euro/US Dollar FX Spot Rate</v>
      </c>
      <c r="O1" s="66" t="str">
        <f>Log!O1</f>
        <v>UK Pound Sterling/US Dollar FX Spot Rate</v>
      </c>
      <c r="P1" s="66" t="str">
        <f>Log!P1</f>
        <v>Gold/US Dollar FX Spot Rate</v>
      </c>
      <c r="Q1" s="66" t="str">
        <f>Log!Q1</f>
        <v>BTC/USD rate</v>
      </c>
      <c r="R1" s="66" t="str">
        <f>Log!R1</f>
        <v>LTC/USD rate</v>
      </c>
      <c r="S1" s="66" t="str">
        <f>Log!S1</f>
        <v>ETH/USD rate</v>
      </c>
      <c r="W1" s="47" t="s">
        <v>166</v>
      </c>
      <c r="AP1" s="47" t="s">
        <v>165</v>
      </c>
    </row>
    <row r="2" spans="1:42">
      <c r="A2" s="47" t="s">
        <v>164</v>
      </c>
      <c r="B2" s="47">
        <f>AVERAGE(Log!B2:B418)</f>
        <v>2.8387412168957567E-4</v>
      </c>
      <c r="C2" s="47">
        <f>AVERAGE(Log!C2:C418)</f>
        <v>-1.3931543478760296E-4</v>
      </c>
      <c r="D2" s="47">
        <f>AVERAGE(Log!D2:D418)</f>
        <v>1.121846264467069E-3</v>
      </c>
      <c r="E2" s="47">
        <f>AVERAGE(Log!E2:E418)</f>
        <v>1.4097929331711916E-3</v>
      </c>
      <c r="F2" s="47">
        <f>AVERAGE(Log!F2:F418)</f>
        <v>1.2427908880112285E-3</v>
      </c>
      <c r="G2" s="47">
        <f>AVERAGE(Log!G2:G418)</f>
        <v>-3.6705168294864227E-4</v>
      </c>
      <c r="H2" s="47">
        <f>AVERAGE(Log!H2:H418)</f>
        <v>1.1292584645470332E-4</v>
      </c>
      <c r="I2" s="47">
        <f>AVERAGE(Log!I2:I418)</f>
        <v>9.7560309223300847E-4</v>
      </c>
      <c r="J2" s="47">
        <f>AVERAGE(Log!J2:J418)</f>
        <v>8.7457102288867282E-4</v>
      </c>
      <c r="K2" s="47">
        <f>AVERAGE(Log!K2:K418)</f>
        <v>3.4985862314110684E-4</v>
      </c>
      <c r="L2" s="47">
        <f>AVERAGE(Log!L2:L418)</f>
        <v>7.022578632076543E-5</v>
      </c>
      <c r="M2" s="47">
        <f>AVERAGE(Log!M2:M418)</f>
        <v>5.1116042425285526E-4</v>
      </c>
      <c r="N2" s="47">
        <f>AVERAGE(Log!N2:N418)</f>
        <v>-4.6342232817460328E-4</v>
      </c>
      <c r="O2" s="47">
        <f>AVERAGE(Log!O2:O418)</f>
        <v>-4.2594362383231526E-4</v>
      </c>
      <c r="P2" s="47">
        <f>AVERAGE(Log!P2:P418)</f>
        <v>3.4653679125790711E-4</v>
      </c>
      <c r="Q2" s="47">
        <f>AVERAGE(Log!Q29:Q418)</f>
        <v>3.1153265309234974E-2</v>
      </c>
      <c r="R2" s="47">
        <f>AVERAGE(Log!R200:R418)</f>
        <v>2.0573551005196099E-2</v>
      </c>
      <c r="S2" s="47">
        <f>AVERAGE(Log!S293:S418)</f>
        <v>5.4259932208889958E-2</v>
      </c>
      <c r="W2" s="47">
        <f>Log!B2-Log!$E2</f>
        <v>8.4964959602409559E-4</v>
      </c>
      <c r="X2" s="47">
        <f>Log!C2-Log!$E2</f>
        <v>8.2309068776675841E-3</v>
      </c>
      <c r="Y2" s="47">
        <f>Log!D2-Log!$E2</f>
        <v>-1.4845870640552877E-2</v>
      </c>
      <c r="Z2" s="47">
        <f>Log!E2-Log!$E2</f>
        <v>0</v>
      </c>
      <c r="AA2" s="47">
        <f>Log!F2-Log!$E2</f>
        <v>4.6994133765008751E-3</v>
      </c>
      <c r="AB2" s="47">
        <f>Log!G2-Log!$E2</f>
        <v>1.8020363052700852E-2</v>
      </c>
      <c r="AC2" s="47">
        <f>Log!H2-Log!$E2</f>
        <v>-2.5229163034892407E-2</v>
      </c>
      <c r="AD2" s="47">
        <f>Log!I2-Log!$E2</f>
        <v>-7.3503206557777104E-3</v>
      </c>
      <c r="AE2" s="47">
        <f>Log!J2-Log!$E2</f>
        <v>-2.0216133354740894E-2</v>
      </c>
      <c r="AF2" s="47">
        <f>Log!K2-Log!$E2</f>
        <v>-2.0096175866297493E-2</v>
      </c>
      <c r="AG2" s="47">
        <f>Log!L2-Log!$E2</f>
        <v>-1.4137271132439604E-2</v>
      </c>
      <c r="AH2" s="47">
        <f>Log!M2-Log!$E2</f>
        <v>-8.9235918326553004E-3</v>
      </c>
      <c r="AI2" s="47">
        <f>Log!N2-Log!$E2</f>
        <v>-2.879925368608155E-2</v>
      </c>
      <c r="AJ2" s="47">
        <f>Log!O2-Log!$E2</f>
        <v>-1.4388654338041686E-2</v>
      </c>
      <c r="AK2" s="47">
        <f>Log!P2-Log!$E2</f>
        <v>-2.3615628180265337E-2</v>
      </c>
      <c r="AL2" s="47" t="e">
        <f>Log!Q2-Log!$E2</f>
        <v>#DIV/0!</v>
      </c>
      <c r="AM2" s="47" t="e">
        <f>Log!R2-Log!$E2</f>
        <v>#DIV/0!</v>
      </c>
      <c r="AN2" s="47" t="e">
        <f>Log!S2-Log!$E2</f>
        <v>#DIV/0!</v>
      </c>
    </row>
    <row r="3" spans="1:42">
      <c r="A3" s="47" t="s">
        <v>163</v>
      </c>
      <c r="B3" s="47">
        <f t="shared" ref="B3:S3" si="0">(1+B2)^52-1</f>
        <v>1.486881671668705E-2</v>
      </c>
      <c r="C3" s="47">
        <f t="shared" si="0"/>
        <v>-7.2187262082440418E-3</v>
      </c>
      <c r="D3" s="47">
        <f t="shared" si="0"/>
        <v>6.0036464696502145E-2</v>
      </c>
      <c r="E3" s="47">
        <f t="shared" si="0"/>
        <v>7.6007686845344313E-2</v>
      </c>
      <c r="F3" s="47">
        <f t="shared" si="0"/>
        <v>6.6716247041170629E-2</v>
      </c>
      <c r="G3" s="47">
        <f t="shared" si="0"/>
        <v>-1.8909127580500562E-2</v>
      </c>
      <c r="H3" s="47">
        <f t="shared" si="0"/>
        <v>5.8890853642599161E-3</v>
      </c>
      <c r="I3" s="47">
        <f t="shared" si="0"/>
        <v>5.2014218641931231E-2</v>
      </c>
      <c r="J3" s="47">
        <f t="shared" si="0"/>
        <v>4.6506859973635351E-2</v>
      </c>
      <c r="K3" s="47">
        <f t="shared" si="0"/>
        <v>1.8355902663246715E-2</v>
      </c>
      <c r="L3" s="47">
        <f t="shared" si="0"/>
        <v>3.658287931728621E-3</v>
      </c>
      <c r="M3" s="47">
        <f t="shared" si="0"/>
        <v>2.6929776160902197E-2</v>
      </c>
      <c r="N3" s="47">
        <f t="shared" si="0"/>
        <v>-2.3815376032729207E-2</v>
      </c>
      <c r="O3" s="47">
        <f t="shared" si="0"/>
        <v>-2.1910193920987808E-2</v>
      </c>
      <c r="P3" s="47">
        <f t="shared" si="0"/>
        <v>1.8180073103602812E-2</v>
      </c>
      <c r="Q3" s="47">
        <f t="shared" si="0"/>
        <v>3.9295526737154303</v>
      </c>
      <c r="R3" s="47">
        <f t="shared" si="0"/>
        <v>1.8833945313371308</v>
      </c>
      <c r="S3" s="47">
        <f t="shared" si="0"/>
        <v>14.605599702097662</v>
      </c>
      <c r="W3" s="47">
        <f>Log!B3-Log!$E3</f>
        <v>3.3877072697929924E-3</v>
      </c>
      <c r="X3" s="47">
        <f>Log!C3-Log!$E3</f>
        <v>3.8860034999504672E-3</v>
      </c>
      <c r="Y3" s="47">
        <f>Log!D3-Log!$E3</f>
        <v>-7.0293159292025538E-3</v>
      </c>
      <c r="Z3" s="47">
        <f>Log!E3-Log!$E3</f>
        <v>0</v>
      </c>
      <c r="AA3" s="47">
        <f>Log!F3-Log!$E3</f>
        <v>-1.0234862801016455E-3</v>
      </c>
      <c r="AB3" s="47">
        <f>Log!G3-Log!$E3</f>
        <v>-5.1601510513556846E-2</v>
      </c>
      <c r="AC3" s="47">
        <f>Log!H3-Log!$E3</f>
        <v>5.2619332833264091E-3</v>
      </c>
      <c r="AD3" s="47">
        <f>Log!I3-Log!$E3</f>
        <v>-9.4256431081636213E-3</v>
      </c>
      <c r="AE3" s="47">
        <f>Log!J3-Log!$E3</f>
        <v>1.2009167459521967E-2</v>
      </c>
      <c r="AF3" s="47">
        <f>Log!K3-Log!$E3</f>
        <v>-5.2598998459849047E-3</v>
      </c>
      <c r="AG3" s="47">
        <f>Log!L3-Log!$E3</f>
        <v>1.1336844999703437E-2</v>
      </c>
      <c r="AH3" s="47">
        <f>Log!M3-Log!$E3</f>
        <v>-3.3238292592663345E-3</v>
      </c>
      <c r="AI3" s="47">
        <f>Log!N3-Log!$E3</f>
        <v>9.6149063381913841E-3</v>
      </c>
      <c r="AJ3" s="47">
        <f>Log!O3-Log!$E3</f>
        <v>-1.3067422720802204E-3</v>
      </c>
      <c r="AK3" s="47">
        <f>Log!P3-Log!$E3</f>
        <v>3.2784189971781005E-3</v>
      </c>
      <c r="AL3" s="47" t="e">
        <f>Log!Q3-Log!$E3</f>
        <v>#DIV/0!</v>
      </c>
      <c r="AM3" s="47" t="e">
        <f>Log!R3-Log!$E3</f>
        <v>#DIV/0!</v>
      </c>
      <c r="AN3" s="47" t="e">
        <f>Log!S3-Log!$E3</f>
        <v>#DIV/0!</v>
      </c>
    </row>
    <row r="4" spans="1:42">
      <c r="A4" s="47" t="s">
        <v>162</v>
      </c>
      <c r="B4" s="47">
        <f t="shared" ref="B4:P4" si="1">(1+B2)^418-1</f>
        <v>0.12596736242997442</v>
      </c>
      <c r="C4" s="47">
        <f t="shared" si="1"/>
        <v>-5.6574528255415202E-2</v>
      </c>
      <c r="D4" s="47">
        <f t="shared" si="1"/>
        <v>0.59786585848616514</v>
      </c>
      <c r="E4" s="47">
        <f t="shared" si="1"/>
        <v>0.80196627770411788</v>
      </c>
      <c r="F4" s="47">
        <f t="shared" si="1"/>
        <v>0.68062214924527642</v>
      </c>
      <c r="G4" s="47">
        <f t="shared" si="1"/>
        <v>-0.14226129739471971</v>
      </c>
      <c r="H4" s="47">
        <f t="shared" si="1"/>
        <v>4.8332009619216576E-2</v>
      </c>
      <c r="I4" s="47">
        <f t="shared" si="1"/>
        <v>0.50321071219102365</v>
      </c>
      <c r="J4" s="47">
        <f t="shared" si="1"/>
        <v>0.44110606860632862</v>
      </c>
      <c r="K4" s="47">
        <f t="shared" si="1"/>
        <v>0.1574453923354473</v>
      </c>
      <c r="L4" s="47">
        <f t="shared" si="1"/>
        <v>2.9788403882182291E-2</v>
      </c>
      <c r="M4" s="47">
        <f t="shared" si="1"/>
        <v>0.23814026482382777</v>
      </c>
      <c r="N4" s="47">
        <f t="shared" si="1"/>
        <v>-0.17614063068242602</v>
      </c>
      <c r="O4" s="47">
        <f t="shared" si="1"/>
        <v>-0.16312650758036507</v>
      </c>
      <c r="P4" s="47">
        <f t="shared" si="1"/>
        <v>0.15583992352612874</v>
      </c>
      <c r="Q4" s="47">
        <f>(1+Q2)^390-1</f>
        <v>157055.65245021757</v>
      </c>
      <c r="R4" s="47">
        <f>(1+R2)^219-1</f>
        <v>85.477610564266058</v>
      </c>
      <c r="S4" s="47">
        <f>(1+S2)^126-1</f>
        <v>777.77204190913005</v>
      </c>
      <c r="W4" s="47">
        <f>Log!B4-Log!$E4</f>
        <v>-7.3215848667298328E-4</v>
      </c>
      <c r="X4" s="47">
        <f>Log!C4-Log!$E4</f>
        <v>4.0169047640457936E-3</v>
      </c>
      <c r="Y4" s="47">
        <f>Log!D4-Log!$E4</f>
        <v>1.5894019782063812E-3</v>
      </c>
      <c r="Z4" s="47">
        <f>Log!E4-Log!$E4</f>
        <v>0</v>
      </c>
      <c r="AA4" s="47">
        <f>Log!F4-Log!$E4</f>
        <v>4.4808549724203312E-4</v>
      </c>
      <c r="AB4" s="47">
        <f>Log!G4-Log!$E4</f>
        <v>-1.8072967064830268E-2</v>
      </c>
      <c r="AC4" s="47">
        <f>Log!H4-Log!$E4</f>
        <v>3.9677150991135827E-2</v>
      </c>
      <c r="AD4" s="47">
        <f>Log!I4-Log!$E4</f>
        <v>5.6437905039442293E-3</v>
      </c>
      <c r="AE4" s="47">
        <f>Log!J4-Log!$E4</f>
        <v>3.2242018189372328E-2</v>
      </c>
      <c r="AF4" s="47">
        <f>Log!K4-Log!$E4</f>
        <v>4.0209211723230089E-2</v>
      </c>
      <c r="AG4" s="47">
        <f>Log!L4-Log!$E4</f>
        <v>1.9724035754219028E-2</v>
      </c>
      <c r="AH4" s="47">
        <f>Log!M4-Log!$E4</f>
        <v>1.9499538216321853E-2</v>
      </c>
      <c r="AI4" s="47">
        <f>Log!N4-Log!$E4</f>
        <v>3.2636031195116204E-2</v>
      </c>
      <c r="AJ4" s="47">
        <f>Log!O4-Log!$E4</f>
        <v>5.0417605611637883E-2</v>
      </c>
      <c r="AK4" s="47">
        <f>Log!P4-Log!$E4</f>
        <v>-7.3756496701490176E-4</v>
      </c>
      <c r="AL4" s="47" t="e">
        <f>Log!Q4-Log!$E4</f>
        <v>#DIV/0!</v>
      </c>
      <c r="AM4" s="47" t="e">
        <f>Log!R4-Log!$E4</f>
        <v>#DIV/0!</v>
      </c>
      <c r="AN4" s="47" t="e">
        <f>Log!S4-Log!$E4</f>
        <v>#DIV/0!</v>
      </c>
    </row>
    <row r="5" spans="1:42">
      <c r="W5" s="47">
        <f>Log!B5-Log!$E5</f>
        <v>3.9482757901438542E-4</v>
      </c>
      <c r="X5" s="47">
        <f>Log!C5-Log!$E5</f>
        <v>9.7220726219671774E-3</v>
      </c>
      <c r="Y5" s="47">
        <f>Log!D5-Log!$E5</f>
        <v>9.8436920729466637E-4</v>
      </c>
      <c r="Z5" s="47">
        <f>Log!E5-Log!$E5</f>
        <v>0</v>
      </c>
      <c r="AA5" s="47">
        <f>Log!F5-Log!$E5</f>
        <v>-1.4224779954869204E-3</v>
      </c>
      <c r="AB5" s="47">
        <f>Log!G5-Log!$E5</f>
        <v>7.7582933366492357E-3</v>
      </c>
      <c r="AC5" s="47">
        <f>Log!H5-Log!$E5</f>
        <v>2.6717178179720736E-2</v>
      </c>
      <c r="AD5" s="47">
        <f>Log!I5-Log!$E5</f>
        <v>-1.2160342638452497E-2</v>
      </c>
      <c r="AE5" s="47">
        <f>Log!J5-Log!$E5</f>
        <v>2.4646151515166186E-2</v>
      </c>
      <c r="AF5" s="47">
        <f>Log!K5-Log!$E5</f>
        <v>1.8083516085485585E-2</v>
      </c>
      <c r="AG5" s="47">
        <f>Log!L5-Log!$E5</f>
        <v>7.2426333486124463E-3</v>
      </c>
      <c r="AH5" s="47">
        <f>Log!M5-Log!$E5</f>
        <v>2.1888122088956616E-2</v>
      </c>
      <c r="AI5" s="47">
        <f>Log!N5-Log!$E5</f>
        <v>1.4185507843362605E-2</v>
      </c>
      <c r="AJ5" s="47">
        <f>Log!O5-Log!$E5</f>
        <v>1.7911089039053411E-2</v>
      </c>
      <c r="AK5" s="47">
        <f>Log!P5-Log!$E5</f>
        <v>2.1664119263155781E-2</v>
      </c>
      <c r="AL5" s="47" t="e">
        <f>Log!Q5-Log!$E5</f>
        <v>#DIV/0!</v>
      </c>
      <c r="AM5" s="47" t="e">
        <f>Log!R5-Log!$E5</f>
        <v>#DIV/0!</v>
      </c>
      <c r="AN5" s="47" t="e">
        <f>Log!S5-Log!$E5</f>
        <v>#DIV/0!</v>
      </c>
    </row>
    <row r="6" spans="1:42">
      <c r="A6" s="47" t="s">
        <v>161</v>
      </c>
      <c r="B6" s="47">
        <f t="array" ref="B6:S6">GEOMEAN(1+Log!S293:'Log'!C418)-1</f>
        <v>5.4821025648199573E-3</v>
      </c>
      <c r="C6" s="47">
        <v>5.4821025648199573E-3</v>
      </c>
      <c r="D6" s="47">
        <v>5.4821025648199573E-3</v>
      </c>
      <c r="E6" s="47">
        <v>5.4821025648199573E-3</v>
      </c>
      <c r="F6" s="47">
        <v>5.4821025648199573E-3</v>
      </c>
      <c r="G6" s="47">
        <v>5.4821025648199573E-3</v>
      </c>
      <c r="H6" s="47">
        <v>5.4821025648199573E-3</v>
      </c>
      <c r="I6" s="47">
        <v>5.4821025648199573E-3</v>
      </c>
      <c r="J6" s="47">
        <v>5.4821025648199573E-3</v>
      </c>
      <c r="K6" s="47">
        <v>5.4821025648199573E-3</v>
      </c>
      <c r="L6" s="47">
        <v>5.4821025648199573E-3</v>
      </c>
      <c r="M6" s="47">
        <v>5.4821025648199573E-3</v>
      </c>
      <c r="N6" s="47">
        <v>5.4821025648199573E-3</v>
      </c>
      <c r="O6" s="47">
        <v>5.4821025648199573E-3</v>
      </c>
      <c r="P6" s="47">
        <v>5.4821025648199573E-3</v>
      </c>
      <c r="Q6" s="47">
        <v>5.4821025648199573E-3</v>
      </c>
      <c r="R6" s="47">
        <v>5.4821025648199573E-3</v>
      </c>
      <c r="S6" s="47">
        <v>5.4821025648199573E-3</v>
      </c>
      <c r="W6" s="47">
        <f>Log!B6-Log!$E6</f>
        <v>-1.3944911490229757E-2</v>
      </c>
      <c r="X6" s="47">
        <f>Log!C6-Log!$E6</f>
        <v>2.0689604589347311E-2</v>
      </c>
      <c r="Y6" s="47">
        <f>Log!D6-Log!$E6</f>
        <v>9.5628967656923997E-3</v>
      </c>
      <c r="Z6" s="47">
        <f>Log!E6-Log!$E6</f>
        <v>0</v>
      </c>
      <c r="AA6" s="47">
        <f>Log!F6-Log!$E6</f>
        <v>5.4444119277581929E-4</v>
      </c>
      <c r="AB6" s="47">
        <f>Log!G6-Log!$E6</f>
        <v>-4.7917104662821251E-3</v>
      </c>
      <c r="AC6" s="47">
        <f>Log!H6-Log!$E6</f>
        <v>2.2378745232554433E-2</v>
      </c>
      <c r="AD6" s="47">
        <f>Log!I6-Log!$E6</f>
        <v>2.4469364614814401E-3</v>
      </c>
      <c r="AE6" s="47">
        <f>Log!J6-Log!$E6</f>
        <v>1.880536361142459E-2</v>
      </c>
      <c r="AF6" s="47">
        <f>Log!K6-Log!$E6</f>
        <v>9.3867582371895252E-3</v>
      </c>
      <c r="AG6" s="47">
        <f>Log!L6-Log!$E6</f>
        <v>1.6453770436110383E-3</v>
      </c>
      <c r="AH6" s="47">
        <f>Log!M6-Log!$E6</f>
        <v>1.5950677542232762E-2</v>
      </c>
      <c r="AI6" s="47">
        <f>Log!N6-Log!$E6</f>
        <v>5.2608246518215732E-4</v>
      </c>
      <c r="AJ6" s="47">
        <f>Log!O6-Log!$E6</f>
        <v>1.1430366545360757E-2</v>
      </c>
      <c r="AK6" s="47">
        <f>Log!P6-Log!$E6</f>
        <v>2.5505725131267816E-3</v>
      </c>
      <c r="AL6" s="47" t="e">
        <f>Log!Q6-Log!$E6</f>
        <v>#DIV/0!</v>
      </c>
      <c r="AM6" s="47" t="e">
        <f>Log!R6-Log!$E6</f>
        <v>#DIV/0!</v>
      </c>
      <c r="AN6" s="47" t="e">
        <f>Log!S6-Log!$E6</f>
        <v>#DIV/0!</v>
      </c>
    </row>
    <row r="7" spans="1:42">
      <c r="A7" s="47" t="s">
        <v>160</v>
      </c>
      <c r="B7" s="65">
        <f t="shared" ref="B7:S7" si="2">B2*52</f>
        <v>1.4761454327857935E-2</v>
      </c>
      <c r="C7" s="65">
        <f t="shared" si="2"/>
        <v>-7.2444026089553545E-3</v>
      </c>
      <c r="D7" s="65">
        <f t="shared" si="2"/>
        <v>5.833600575228759E-2</v>
      </c>
      <c r="E7" s="65">
        <f t="shared" si="2"/>
        <v>7.3309232524901957E-2</v>
      </c>
      <c r="F7" s="65">
        <f t="shared" si="2"/>
        <v>6.4625126176583877E-2</v>
      </c>
      <c r="G7" s="65">
        <f t="shared" si="2"/>
        <v>-1.9086687513329398E-2</v>
      </c>
      <c r="H7" s="65">
        <f t="shared" si="2"/>
        <v>5.8721440156445726E-3</v>
      </c>
      <c r="I7" s="65">
        <f t="shared" si="2"/>
        <v>5.073136079611644E-2</v>
      </c>
      <c r="J7" s="65">
        <f t="shared" si="2"/>
        <v>4.5477693190210985E-2</v>
      </c>
      <c r="K7" s="65">
        <f t="shared" si="2"/>
        <v>1.8192648403337557E-2</v>
      </c>
      <c r="L7" s="65">
        <f t="shared" si="2"/>
        <v>3.6517408886798022E-3</v>
      </c>
      <c r="M7" s="65">
        <f t="shared" si="2"/>
        <v>2.6580342061148475E-2</v>
      </c>
      <c r="N7" s="65">
        <f t="shared" si="2"/>
        <v>-2.409796106507937E-2</v>
      </c>
      <c r="O7" s="65">
        <f t="shared" si="2"/>
        <v>-2.2149068439280394E-2</v>
      </c>
      <c r="P7" s="65">
        <f t="shared" si="2"/>
        <v>1.8019913145411171E-2</v>
      </c>
      <c r="Q7" s="65">
        <f t="shared" si="2"/>
        <v>1.6199697960802186</v>
      </c>
      <c r="R7" s="65">
        <f t="shared" si="2"/>
        <v>1.0698246522701971</v>
      </c>
      <c r="S7" s="65">
        <f t="shared" si="2"/>
        <v>2.8215164748622779</v>
      </c>
      <c r="W7" s="47">
        <f>Log!B7-Log!$E7</f>
        <v>1.4801053254717872E-2</v>
      </c>
      <c r="X7" s="47">
        <f>Log!C7-Log!$E7</f>
        <v>7.0876761070753688E-3</v>
      </c>
      <c r="Y7" s="47">
        <f>Log!D7-Log!$E7</f>
        <v>-4.5295751709914251E-3</v>
      </c>
      <c r="Z7" s="47">
        <f>Log!E7-Log!$E7</f>
        <v>0</v>
      </c>
      <c r="AA7" s="47">
        <f>Log!F7-Log!$E7</f>
        <v>1.8396458186755501E-3</v>
      </c>
      <c r="AB7" s="47">
        <f>Log!G7-Log!$E7</f>
        <v>3.5717702029399015E-2</v>
      </c>
      <c r="AC7" s="47">
        <f>Log!H7-Log!$E7</f>
        <v>-1.2005706637746413E-2</v>
      </c>
      <c r="AD7" s="47">
        <f>Log!I7-Log!$E7</f>
        <v>3.5468290704857297E-3</v>
      </c>
      <c r="AE7" s="47">
        <f>Log!J7-Log!$E7</f>
        <v>-6.3792970259525985E-3</v>
      </c>
      <c r="AF7" s="47">
        <f>Log!K7-Log!$E7</f>
        <v>-3.5672258263299526E-3</v>
      </c>
      <c r="AG7" s="47">
        <f>Log!L7-Log!$E7</f>
        <v>-6.447826200415601E-3</v>
      </c>
      <c r="AH7" s="47">
        <f>Log!M7-Log!$E7</f>
        <v>-1.3873317778324424E-2</v>
      </c>
      <c r="AI7" s="47">
        <f>Log!N7-Log!$E7</f>
        <v>-2.5209892267896855E-2</v>
      </c>
      <c r="AJ7" s="47">
        <f>Log!O7-Log!$E7</f>
        <v>-3.3265675520790579E-2</v>
      </c>
      <c r="AK7" s="47">
        <f>Log!P7-Log!$E7</f>
        <v>1.1666425935510353E-2</v>
      </c>
      <c r="AL7" s="47" t="e">
        <f>Log!Q7-Log!$E7</f>
        <v>#DIV/0!</v>
      </c>
      <c r="AM7" s="47" t="e">
        <f>Log!R7-Log!$E7</f>
        <v>#DIV/0!</v>
      </c>
      <c r="AN7" s="47" t="e">
        <f>Log!S7-Log!$E7</f>
        <v>#DIV/0!</v>
      </c>
    </row>
    <row r="8" spans="1:42">
      <c r="W8" s="47">
        <f>Log!B8-Log!$E8</f>
        <v>-1.0356983360042482E-2</v>
      </c>
      <c r="X8" s="47">
        <f>Log!C8-Log!$E8</f>
        <v>-8.9074174832877735E-3</v>
      </c>
      <c r="Y8" s="47">
        <f>Log!D8-Log!$E8</f>
        <v>-1.4507739059632185E-2</v>
      </c>
      <c r="Z8" s="47">
        <f>Log!E8-Log!$E8</f>
        <v>0</v>
      </c>
      <c r="AA8" s="47">
        <f>Log!F8-Log!$E8</f>
        <v>-7.5503794063724872E-4</v>
      </c>
      <c r="AB8" s="47">
        <f>Log!G8-Log!$E8</f>
        <v>4.5847852645106178E-2</v>
      </c>
      <c r="AC8" s="47">
        <f>Log!H8-Log!$E8</f>
        <v>-2.6676287636301341E-2</v>
      </c>
      <c r="AD8" s="47">
        <f>Log!I8-Log!$E8</f>
        <v>-9.614714194174992E-4</v>
      </c>
      <c r="AE8" s="47">
        <f>Log!J8-Log!$E8</f>
        <v>-2.5569743237825689E-2</v>
      </c>
      <c r="AF8" s="47">
        <f>Log!K8-Log!$E8</f>
        <v>-2.41456301081087E-2</v>
      </c>
      <c r="AG8" s="47">
        <f>Log!L8-Log!$E8</f>
        <v>-1.7588545028656501E-2</v>
      </c>
      <c r="AH8" s="47">
        <f>Log!M8-Log!$E8</f>
        <v>-1.7524475112605617E-2</v>
      </c>
      <c r="AI8" s="47">
        <f>Log!N8-Log!$E8</f>
        <v>-2.7944963194395454E-2</v>
      </c>
      <c r="AJ8" s="47">
        <f>Log!O8-Log!$E8</f>
        <v>-1.8640283459994866E-2</v>
      </c>
      <c r="AK8" s="47">
        <f>Log!P8-Log!$E8</f>
        <v>3.7993599008345688E-3</v>
      </c>
      <c r="AL8" s="47" t="e">
        <f>Log!Q8-Log!$E8</f>
        <v>#DIV/0!</v>
      </c>
      <c r="AM8" s="47" t="e">
        <f>Log!R8-Log!$E8</f>
        <v>#DIV/0!</v>
      </c>
      <c r="AN8" s="47" t="e">
        <f>Log!S8-Log!$E8</f>
        <v>#DIV/0!</v>
      </c>
    </row>
    <row r="9" spans="1:42">
      <c r="A9" s="47" t="s">
        <v>159</v>
      </c>
      <c r="B9" s="47">
        <f>STDEVA(Log!B2:'Log'!B418)</f>
        <v>2.0228808185909306E-2</v>
      </c>
      <c r="C9" s="47">
        <f>STDEVA(Log!C2:'Log'!C418)</f>
        <v>1.4310518989344687E-2</v>
      </c>
      <c r="D9" s="47">
        <f>STDEVA(Log!D2:'Log'!D418)</f>
        <v>2.0005898261711258E-2</v>
      </c>
      <c r="E9" s="47">
        <f>STDEVA(Log!E2:'Log'!E418)</f>
        <v>1.9399006687864592E-2</v>
      </c>
      <c r="F9" s="47">
        <f>STDEVA(Log!F2:'Log'!F418)</f>
        <v>1.9347990889346502E-2</v>
      </c>
      <c r="G9" s="47">
        <f>STDEVA(Log!G2:'Log'!G418)</f>
        <v>3.946702820485172E-2</v>
      </c>
      <c r="H9" s="47">
        <f>STDEVA(Log!H2:'Log'!H418)</f>
        <v>3.2092558797670806E-3</v>
      </c>
      <c r="I9" s="47">
        <f>STDEVA(Log!I2:'Log'!I418)</f>
        <v>2.1179903356975262E-2</v>
      </c>
      <c r="J9" s="47">
        <f>STDEVA(Log!J2:'Log'!J418)</f>
        <v>9.2213599458693899E-3</v>
      </c>
      <c r="K9" s="47">
        <f>STDEVA(Log!K2:'Log'!K418)</f>
        <v>1.1101137578467582E-2</v>
      </c>
      <c r="L9" s="47">
        <f>STDEVA(Log!L2:'Log'!L418)</f>
        <v>1.2137770619546875E-2</v>
      </c>
      <c r="M9" s="47">
        <f>STDEVA(Log!M2:'Log'!M418)</f>
        <v>1.3638082819125695E-2</v>
      </c>
      <c r="N9" s="47">
        <f>STDEVA(Log!N2:'Log'!N418)</f>
        <v>1.3625068463171746E-2</v>
      </c>
      <c r="O9" s="47">
        <f>STDEVA(Log!O2:'Log'!O418)</f>
        <v>1.1906963938601418E-2</v>
      </c>
      <c r="P9" s="47">
        <f>STDEVA(Log!P2:'Log'!P418)</f>
        <v>2.2607992726804232E-2</v>
      </c>
      <c r="Q9" s="47">
        <f>STDEVA(Log!Q29:'Log'!Q418)</f>
        <v>0.16406128253276972</v>
      </c>
      <c r="R9" s="47">
        <f>STDEVA(Log!R200:'Log'!R418)</f>
        <v>0.19242352281414279</v>
      </c>
      <c r="S9" s="47">
        <f>STDEVA(Log!S293:'Log'!S418)</f>
        <v>0.19512915681904316</v>
      </c>
      <c r="W9" s="47">
        <f>Log!B9-Log!$E9</f>
        <v>-4.0220380339217143E-4</v>
      </c>
      <c r="X9" s="47">
        <f>Log!C9-Log!$E9</f>
        <v>-1.2640399672266519E-2</v>
      </c>
      <c r="Y9" s="47">
        <f>Log!D9-Log!$E9</f>
        <v>2.32125219005299E-2</v>
      </c>
      <c r="Z9" s="47">
        <f>Log!E9-Log!$E9</f>
        <v>0</v>
      </c>
      <c r="AA9" s="47">
        <f>Log!F9-Log!$E9</f>
        <v>-6.3252877317089887E-4</v>
      </c>
      <c r="AB9" s="47">
        <f>Log!G9-Log!$E9</f>
        <v>-6.7331059707819415E-3</v>
      </c>
      <c r="AC9" s="47">
        <f>Log!H9-Log!$E9</f>
        <v>5.488178087557553E-3</v>
      </c>
      <c r="AD9" s="47">
        <f>Log!I9-Log!$E9</f>
        <v>1.5002886384025828E-2</v>
      </c>
      <c r="AE9" s="47">
        <f>Log!J9-Log!$E9</f>
        <v>8.1860582089432268E-3</v>
      </c>
      <c r="AF9" s="47">
        <f>Log!K9-Log!$E9</f>
        <v>1.4731018509819926E-2</v>
      </c>
      <c r="AG9" s="47">
        <f>Log!L9-Log!$E9</f>
        <v>-2.3484838566493992E-3</v>
      </c>
      <c r="AH9" s="47">
        <f>Log!M9-Log!$E9</f>
        <v>1.6059326167417218E-2</v>
      </c>
      <c r="AI9" s="47">
        <f>Log!N9-Log!$E9</f>
        <v>2.7317008967799546E-3</v>
      </c>
      <c r="AJ9" s="47">
        <f>Log!O9-Log!$E9</f>
        <v>-1.2063370699348546E-2</v>
      </c>
      <c r="AK9" s="47">
        <f>Log!P9-Log!$E9</f>
        <v>-3.0818862739360889E-3</v>
      </c>
      <c r="AL9" s="47" t="e">
        <f>Log!Q9-Log!$E9</f>
        <v>#DIV/0!</v>
      </c>
      <c r="AM9" s="47" t="e">
        <f>Log!R9-Log!$E9</f>
        <v>#DIV/0!</v>
      </c>
      <c r="AN9" s="47" t="e">
        <f>Log!S9-Log!$E9</f>
        <v>#DIV/0!</v>
      </c>
    </row>
    <row r="10" spans="1:42">
      <c r="A10" s="47" t="s">
        <v>158</v>
      </c>
      <c r="B10" s="47">
        <f t="shared" ref="B10:S10" si="3">B9*SQRT(52)</f>
        <v>0.14587201031164337</v>
      </c>
      <c r="C10" s="47">
        <f t="shared" si="3"/>
        <v>0.10319461998916675</v>
      </c>
      <c r="D10" s="47">
        <f t="shared" si="3"/>
        <v>0.14426458398863165</v>
      </c>
      <c r="E10" s="47">
        <f t="shared" si="3"/>
        <v>0.13988822661232928</v>
      </c>
      <c r="F10" s="47">
        <f t="shared" si="3"/>
        <v>0.13952034645749783</v>
      </c>
      <c r="G10" s="47">
        <f t="shared" si="3"/>
        <v>0.2846007877655527</v>
      </c>
      <c r="H10" s="47">
        <f t="shared" si="3"/>
        <v>2.3142273261169008E-2</v>
      </c>
      <c r="I10" s="47">
        <f t="shared" si="3"/>
        <v>0.15273045512589237</v>
      </c>
      <c r="J10" s="47">
        <f t="shared" si="3"/>
        <v>6.6496172228683842E-2</v>
      </c>
      <c r="K10" s="47">
        <f t="shared" si="3"/>
        <v>8.005144151029002E-2</v>
      </c>
      <c r="L10" s="47">
        <f t="shared" si="3"/>
        <v>8.752670867719313E-2</v>
      </c>
      <c r="M10" s="47">
        <f t="shared" si="3"/>
        <v>9.8345613806764334E-2</v>
      </c>
      <c r="N10" s="47">
        <f t="shared" si="3"/>
        <v>9.8251765951346132E-2</v>
      </c>
      <c r="O10" s="47">
        <f t="shared" si="3"/>
        <v>8.586233803145614E-2</v>
      </c>
      <c r="P10" s="47">
        <f t="shared" si="3"/>
        <v>0.16302855402361918</v>
      </c>
      <c r="Q10" s="47">
        <f t="shared" si="3"/>
        <v>1.1830627329805714</v>
      </c>
      <c r="R10" s="47">
        <f t="shared" si="3"/>
        <v>1.3875857562236131</v>
      </c>
      <c r="S10" s="47">
        <f t="shared" si="3"/>
        <v>1.4070963604982276</v>
      </c>
      <c r="W10" s="47">
        <f>Log!B10-Log!$E10</f>
        <v>-2.8739069810318832E-3</v>
      </c>
      <c r="X10" s="47">
        <f>Log!C10-Log!$E10</f>
        <v>-4.1954582536568412E-3</v>
      </c>
      <c r="Y10" s="47">
        <f>Log!D10-Log!$E10</f>
        <v>-6.347508372230224E-3</v>
      </c>
      <c r="Z10" s="47">
        <f>Log!E10-Log!$E10</f>
        <v>0</v>
      </c>
      <c r="AA10" s="47">
        <f>Log!F10-Log!$E10</f>
        <v>-5.6262189923722561E-4</v>
      </c>
      <c r="AB10" s="47">
        <f>Log!G10-Log!$E10</f>
        <v>-3.0068496184243211E-3</v>
      </c>
      <c r="AC10" s="47">
        <f>Log!H10-Log!$E10</f>
        <v>-3.2316415577978999E-2</v>
      </c>
      <c r="AD10" s="47">
        <f>Log!I10-Log!$E10</f>
        <v>-1.103316834546815E-2</v>
      </c>
      <c r="AE10" s="47">
        <f>Log!J10-Log!$E10</f>
        <v>-2.2269319901187308E-2</v>
      </c>
      <c r="AF10" s="47">
        <f>Log!K10-Log!$E10</f>
        <v>-1.742696773819756E-2</v>
      </c>
      <c r="AG10" s="47">
        <f>Log!L10-Log!$E10</f>
        <v>-2.2113249225580878E-2</v>
      </c>
      <c r="AH10" s="47">
        <f>Log!M10-Log!$E10</f>
        <v>-6.16149235794878E-2</v>
      </c>
      <c r="AI10" s="47">
        <f>Log!N10-Log!$E10</f>
        <v>-3.3099396121786272E-2</v>
      </c>
      <c r="AJ10" s="47">
        <f>Log!O10-Log!$E10</f>
        <v>-5.2917709884259839E-2</v>
      </c>
      <c r="AK10" s="47">
        <f>Log!P10-Log!$E10</f>
        <v>-8.3782574132372292E-3</v>
      </c>
      <c r="AL10" s="47" t="e">
        <f>Log!Q10-Log!$E10</f>
        <v>#DIV/0!</v>
      </c>
      <c r="AM10" s="47" t="e">
        <f>Log!R10-Log!$E10</f>
        <v>#DIV/0!</v>
      </c>
      <c r="AN10" s="47" t="e">
        <f>Log!S10-Log!$E10</f>
        <v>#DIV/0!</v>
      </c>
    </row>
    <row r="11" spans="1:42">
      <c r="W11" s="47">
        <f>Log!B11-Log!$E11</f>
        <v>-9.0618729314857569E-3</v>
      </c>
      <c r="X11" s="47">
        <f>Log!C11-Log!$E11</f>
        <v>-1.8431543992735375E-3</v>
      </c>
      <c r="Y11" s="47">
        <f>Log!D11-Log!$E11</f>
        <v>6.8646428561255426E-3</v>
      </c>
      <c r="Z11" s="47">
        <f>Log!E11-Log!$E11</f>
        <v>0</v>
      </c>
      <c r="AA11" s="47">
        <f>Log!F11-Log!$E11</f>
        <v>8.3430351438588436E-4</v>
      </c>
      <c r="AB11" s="47">
        <f>Log!G11-Log!$E11</f>
        <v>-2.0622216071950701E-2</v>
      </c>
      <c r="AC11" s="47">
        <f>Log!H11-Log!$E11</f>
        <v>-1.5865087508547128E-2</v>
      </c>
      <c r="AD11" s="47">
        <f>Log!I11-Log!$E11</f>
        <v>1.4254217741614426E-2</v>
      </c>
      <c r="AE11" s="47">
        <f>Log!J11-Log!$E11</f>
        <v>-1.2566094811681264E-2</v>
      </c>
      <c r="AF11" s="47">
        <f>Log!K11-Log!$E11</f>
        <v>-3.5828863587238999E-3</v>
      </c>
      <c r="AG11" s="47">
        <f>Log!L11-Log!$E11</f>
        <v>-9.7839718933272982E-3</v>
      </c>
      <c r="AH11" s="47">
        <f>Log!M11-Log!$E11</f>
        <v>3.6182733131372782E-3</v>
      </c>
      <c r="AI11" s="47">
        <f>Log!N11-Log!$E11</f>
        <v>-1.3977011230033467E-2</v>
      </c>
      <c r="AJ11" s="47">
        <f>Log!O11-Log!$E11</f>
        <v>-1.5862546492212155E-2</v>
      </c>
      <c r="AK11" s="47">
        <f>Log!P11-Log!$E11</f>
        <v>-3.9986830582518632E-2</v>
      </c>
      <c r="AL11" s="47" t="e">
        <f>Log!Q11-Log!$E11</f>
        <v>#DIV/0!</v>
      </c>
      <c r="AM11" s="47" t="e">
        <f>Log!R11-Log!$E11</f>
        <v>#DIV/0!</v>
      </c>
      <c r="AN11" s="47" t="e">
        <f>Log!S11-Log!$E11</f>
        <v>#DIV/0!</v>
      </c>
    </row>
    <row r="12" spans="1:42">
      <c r="A12" s="47" t="s">
        <v>151</v>
      </c>
      <c r="B12" s="47" t="s">
        <v>151</v>
      </c>
      <c r="C12" s="47" t="s">
        <v>138</v>
      </c>
      <c r="D12" s="47" t="s">
        <v>139</v>
      </c>
      <c r="W12" s="47">
        <f>Log!B12-Log!$E12</f>
        <v>1.0347527658377228E-2</v>
      </c>
      <c r="X12" s="47">
        <f>Log!C12-Log!$E12</f>
        <v>2.6677415654510067E-5</v>
      </c>
      <c r="Y12" s="47">
        <f>Log!D12-Log!$E12</f>
        <v>8.9684312692800798E-3</v>
      </c>
      <c r="Z12" s="47">
        <f>Log!E12-Log!$E12</f>
        <v>0</v>
      </c>
      <c r="AA12" s="47">
        <f>Log!F12-Log!$E12</f>
        <v>1.0829564178501273E-4</v>
      </c>
      <c r="AB12" s="47">
        <f>Log!G12-Log!$E12</f>
        <v>3.2853154735628725E-3</v>
      </c>
      <c r="AC12" s="47">
        <f>Log!H12-Log!$E12</f>
        <v>-2.6433606000632582E-3</v>
      </c>
      <c r="AD12" s="47">
        <f>Log!I12-Log!$E12</f>
        <v>6.8223784122201283E-3</v>
      </c>
      <c r="AE12" s="47">
        <f>Log!J12-Log!$E12</f>
        <v>-4.9457750058212614E-3</v>
      </c>
      <c r="AF12" s="47">
        <f>Log!K12-Log!$E12</f>
        <v>2.4696352576915274E-3</v>
      </c>
      <c r="AG12" s="47">
        <f>Log!L12-Log!$E12</f>
        <v>-3.2318108321308298E-3</v>
      </c>
      <c r="AH12" s="47">
        <f>Log!M12-Log!$E12</f>
        <v>-3.2788308883373914E-4</v>
      </c>
      <c r="AI12" s="47">
        <f>Log!N12-Log!$E12</f>
        <v>7.7151043401011837E-3</v>
      </c>
      <c r="AJ12" s="47">
        <f>Log!O12-Log!$E12</f>
        <v>-2.9411306625527073E-4</v>
      </c>
      <c r="AK12" s="47">
        <f>Log!P12-Log!$E12</f>
        <v>-3.5444253389924829E-3</v>
      </c>
      <c r="AL12" s="47" t="e">
        <f>Log!Q12-Log!$E12</f>
        <v>#DIV/0!</v>
      </c>
      <c r="AM12" s="47" t="e">
        <f>Log!R12-Log!$E12</f>
        <v>#DIV/0!</v>
      </c>
      <c r="AN12" s="47" t="e">
        <f>Log!S12-Log!$E12</f>
        <v>#DIV/0!</v>
      </c>
    </row>
    <row r="13" spans="1:42">
      <c r="A13" s="47">
        <f>((1 + 0.035)^(1/52)-1)</f>
        <v>6.6178478139500285E-4</v>
      </c>
      <c r="B13" s="47">
        <f>(1+A13)^52-1</f>
        <v>3.4999999999999698E-2</v>
      </c>
      <c r="C13" s="47">
        <f>((1 + D13)^(1/52)-1)</f>
        <v>1.0301603843088092E-3</v>
      </c>
      <c r="D13" s="47">
        <v>5.5E-2</v>
      </c>
      <c r="W13" s="47">
        <f>Log!B13-Log!$E13</f>
        <v>-4.8715268374819611E-4</v>
      </c>
      <c r="X13" s="47">
        <f>Log!C13-Log!$E13</f>
        <v>-1.0651650623788436E-2</v>
      </c>
      <c r="Y13" s="47">
        <f>Log!D13-Log!$E13</f>
        <v>-1.5445577996313262E-3</v>
      </c>
      <c r="Z13" s="47">
        <f>Log!E13-Log!$E13</f>
        <v>0</v>
      </c>
      <c r="AA13" s="47">
        <f>Log!F13-Log!$E13</f>
        <v>2.0034606195641581E-4</v>
      </c>
      <c r="AB13" s="47">
        <f>Log!G13-Log!$E13</f>
        <v>-9.6196921673915269E-3</v>
      </c>
      <c r="AC13" s="47">
        <f>Log!H13-Log!$E13</f>
        <v>-3.7947884061505545E-3</v>
      </c>
      <c r="AD13" s="47">
        <f>Log!I13-Log!$E13</f>
        <v>2.1971767908897594E-4</v>
      </c>
      <c r="AE13" s="47">
        <f>Log!J13-Log!$E13</f>
        <v>-4.6350090135963496E-3</v>
      </c>
      <c r="AF13" s="47">
        <f>Log!K13-Log!$E13</f>
        <v>-9.0738356795733357E-3</v>
      </c>
      <c r="AG13" s="47">
        <f>Log!L13-Log!$E13</f>
        <v>-8.0488320945514384E-3</v>
      </c>
      <c r="AH13" s="47">
        <f>Log!M13-Log!$E13</f>
        <v>-3.7514550747005382E-3</v>
      </c>
      <c r="AI13" s="47">
        <f>Log!N13-Log!$E13</f>
        <v>-2.0523073180951604E-2</v>
      </c>
      <c r="AJ13" s="47">
        <f>Log!O13-Log!$E13</f>
        <v>-1.4407134698730284E-2</v>
      </c>
      <c r="AK13" s="47">
        <f>Log!P13-Log!$E13</f>
        <v>-1.0380090113747284E-2</v>
      </c>
      <c r="AL13" s="47" t="e">
        <f>Log!Q13-Log!$E13</f>
        <v>#DIV/0!</v>
      </c>
      <c r="AM13" s="47" t="e">
        <f>Log!R13-Log!$E13</f>
        <v>#DIV/0!</v>
      </c>
      <c r="AN13" s="47" t="e">
        <f>Log!S13-Log!$E13</f>
        <v>#DIV/0!</v>
      </c>
    </row>
    <row r="14" spans="1:42">
      <c r="W14" s="47">
        <f>Log!B14-Log!$E14</f>
        <v>1.0989977080819242E-2</v>
      </c>
      <c r="X14" s="47">
        <f>Log!C14-Log!$E14</f>
        <v>5.4135080270053607E-3</v>
      </c>
      <c r="Y14" s="47">
        <f>Log!D14-Log!$E14</f>
        <v>-1.0952774650150264E-2</v>
      </c>
      <c r="Z14" s="47">
        <f>Log!E14-Log!$E14</f>
        <v>0</v>
      </c>
      <c r="AA14" s="47">
        <f>Log!F14-Log!$E14</f>
        <v>-3.3459867637390273E-3</v>
      </c>
      <c r="AB14" s="47">
        <f>Log!G14-Log!$E14</f>
        <v>4.173982375160519E-2</v>
      </c>
      <c r="AC14" s="47">
        <f>Log!H14-Log!$E14</f>
        <v>-1.5107308908041964E-2</v>
      </c>
      <c r="AD14" s="47">
        <f>Log!I14-Log!$E14</f>
        <v>-1.4296419669708219E-2</v>
      </c>
      <c r="AE14" s="47">
        <f>Log!J14-Log!$E14</f>
        <v>-1.3694757772961107E-2</v>
      </c>
      <c r="AF14" s="47">
        <f>Log!K14-Log!$E14</f>
        <v>-1.3407644229452707E-2</v>
      </c>
      <c r="AG14" s="47">
        <f>Log!L14-Log!$E14</f>
        <v>3.4995830966718898E-3</v>
      </c>
      <c r="AH14" s="47">
        <f>Log!M14-Log!$E14</f>
        <v>3.8204208170568889E-3</v>
      </c>
      <c r="AI14" s="47">
        <f>Log!N14-Log!$E14</f>
        <v>-1.889777287409233E-2</v>
      </c>
      <c r="AJ14" s="47">
        <f>Log!O14-Log!$E14</f>
        <v>-1.8956891581203332E-2</v>
      </c>
      <c r="AK14" s="47">
        <f>Log!P14-Log!$E14</f>
        <v>8.231041363876479E-3</v>
      </c>
      <c r="AL14" s="47" t="e">
        <f>Log!Q14-Log!$E14</f>
        <v>#DIV/0!</v>
      </c>
      <c r="AM14" s="47" t="e">
        <f>Log!R14-Log!$E14</f>
        <v>#DIV/0!</v>
      </c>
      <c r="AN14" s="47" t="e">
        <f>Log!S14-Log!$E14</f>
        <v>#DIV/0!</v>
      </c>
    </row>
    <row r="15" spans="1:42">
      <c r="A15" s="47" t="s">
        <v>132</v>
      </c>
      <c r="B15" s="64">
        <f>COVAR(Log!B2:'Log'!B418,Log!$E$2:'Log'!$E$418)/VAR(Log!$E$2:'Log'!$E$418)</f>
        <v>0.78409373055984766</v>
      </c>
      <c r="C15" s="64">
        <f>COVAR(Log!C2:'Log'!C418,Log!$E$2:'Log'!$E$418)/VAR(Log!$E$2:'Log'!$E$418)</f>
        <v>0.5592625617602206</v>
      </c>
      <c r="D15" s="64">
        <f>COVAR(Log!D2:'Log'!D418,Log!$E$2:'Log'!$E$418)/VAR(Log!$E$2:'Log'!$E$418)</f>
        <v>0.84309649851571455</v>
      </c>
      <c r="E15" s="64">
        <f>COVAR(Log!E2:'Log'!E418,Log!$E$2:'Log'!$E$418)/VAR(Log!$E$2:'Log'!$E$418)</f>
        <v>0.99760191846522617</v>
      </c>
      <c r="F15" s="64">
        <f>COVAR(Log!F2:'Log'!F418,Log!$E$2:'Log'!$E$418)/VAR(Log!$E$2:'Log'!$E$418)</f>
        <v>0.98480994556795609</v>
      </c>
      <c r="G15" s="64">
        <f>COVAR(Log!G2:'Log'!G418,Log!$E$2:'Log'!$E$418)/VAR(Log!$E$2:'Log'!$E$418)</f>
        <v>0.88403052170681662</v>
      </c>
      <c r="H15" s="64">
        <f>COVAR(Log!H2:'Log'!H418,Log!$E$2:'Log'!$E$418)/VAR(Log!$E$2:'Log'!$E$418)</f>
        <v>-4.29347430971272E-2</v>
      </c>
      <c r="I15" s="64">
        <f>COVAR(Log!I2:'Log'!I418,Log!$E$2:'Log'!$E$418)/VAR(Log!$E$2:'Log'!$E$418)</f>
        <v>0.77343523949370896</v>
      </c>
      <c r="J15" s="64">
        <f>COVAR(Log!J2:'Log'!J418,Log!$E$2:'Log'!$E$418)/VAR(Log!$E$2:'Log'!$E$418)</f>
        <v>0.15915149592109951</v>
      </c>
      <c r="K15" s="64">
        <f>COVAR(Log!K2:'Log'!K418,Log!$E$2:'Log'!$E$418)/VAR(Log!$E$2:'Log'!$E$418)</f>
        <v>0.23834299694088704</v>
      </c>
      <c r="L15" s="64">
        <f>COVAR(Log!L2:'Log'!L418,Log!$E$2:'Log'!$E$418)/VAR(Log!$E$2:'Log'!$E$418)</f>
        <v>0.2883495629572505</v>
      </c>
      <c r="M15" s="64">
        <f>COVAR(Log!M2:'Log'!M418,Log!$E$2:'Log'!$E$418)/VAR(Log!$E$2:'Log'!$E$418)</f>
        <v>3.4844012503849373E-2</v>
      </c>
      <c r="N15" s="64">
        <f>COVAR(Log!N2:'Log'!N418,Log!$E$2:'Log'!$E$418)/VAR(Log!$E$2:'Log'!$E$418)</f>
        <v>2.2238150690998319E-2</v>
      </c>
      <c r="O15" s="64">
        <f>COVAR(Log!O2:'Log'!O418,Log!$E$2:'Log'!$E$418)/VAR(Log!$E$2:'Log'!$E$418)</f>
        <v>-3.7372478738734788E-3</v>
      </c>
      <c r="P15" s="64">
        <f>COVAR(Log!P2:'Log'!P418,Log!$E$2:'Log'!$E$418)/VAR(Log!$E$2:'Log'!$E$418)</f>
        <v>0.14053181223329383</v>
      </c>
      <c r="Q15" s="64">
        <f>COVAR(Log!Q29:'Log'!Q418,Log!$E$29:'Log'!$E$418)/VAR(Log!E29:'Log'!E418)</f>
        <v>0.4868507267939497</v>
      </c>
      <c r="R15" s="64">
        <f>COVAR(Log!R200:'Log'!R418,Log!$E$200:'Log'!$E$418)/VAR(Log!E200:'Log'!E418)</f>
        <v>1.4765110308849756</v>
      </c>
      <c r="S15" s="64">
        <f>COVAR(Log!S293:'Log'!S418,Log!$E$293:'Log'!$E$418)/VAR(Log!E293:'Log'!E418)</f>
        <v>4.5776298002116632E-3</v>
      </c>
      <c r="W15" s="47">
        <f>Log!B15-Log!$E15</f>
        <v>6.9077049660174819E-3</v>
      </c>
      <c r="X15" s="47">
        <f>Log!C15-Log!$E15</f>
        <v>3.4079551669007439E-3</v>
      </c>
      <c r="Y15" s="47">
        <f>Log!D15-Log!$E15</f>
        <v>7.5035299125451576E-3</v>
      </c>
      <c r="Z15" s="47">
        <f>Log!E15-Log!$E15</f>
        <v>0</v>
      </c>
      <c r="AA15" s="47">
        <f>Log!F15-Log!$E15</f>
        <v>4.8450606893316404E-3</v>
      </c>
      <c r="AB15" s="47">
        <f>Log!G15-Log!$E15</f>
        <v>1.0436941182005582E-3</v>
      </c>
      <c r="AC15" s="47">
        <f>Log!H15-Log!$E15</f>
        <v>-1.0525268568550367E-2</v>
      </c>
      <c r="AD15" s="47">
        <f>Log!I15-Log!$E15</f>
        <v>1.3740257479206925E-2</v>
      </c>
      <c r="AE15" s="47">
        <f>Log!J15-Log!$E15</f>
        <v>-2.0517515102609803E-3</v>
      </c>
      <c r="AF15" s="47">
        <f>Log!K15-Log!$E15</f>
        <v>-1.062228329074817E-3</v>
      </c>
      <c r="AG15" s="47">
        <f>Log!L15-Log!$E15</f>
        <v>-1.0107276726791469E-2</v>
      </c>
      <c r="AH15" s="47">
        <f>Log!M15-Log!$E15</f>
        <v>1.6880870525669882E-2</v>
      </c>
      <c r="AI15" s="47">
        <f>Log!N15-Log!$E15</f>
        <v>-8.5214293775773952E-3</v>
      </c>
      <c r="AJ15" s="47">
        <f>Log!O15-Log!$E15</f>
        <v>1.2449200354055985E-2</v>
      </c>
      <c r="AK15" s="47">
        <f>Log!P15-Log!$E15</f>
        <v>1.6801042943568198E-2</v>
      </c>
      <c r="AL15" s="47" t="e">
        <f>Log!Q15-Log!$E15</f>
        <v>#DIV/0!</v>
      </c>
      <c r="AM15" s="47" t="e">
        <f>Log!R15-Log!$E15</f>
        <v>#DIV/0!</v>
      </c>
      <c r="AN15" s="47" t="e">
        <f>Log!S15-Log!$E15</f>
        <v>#DIV/0!</v>
      </c>
    </row>
    <row r="16" spans="1:42">
      <c r="A16" s="47" t="s">
        <v>133</v>
      </c>
      <c r="B16" s="47">
        <f>CORREL(Log!B2:'Log'!B418,Log!$E$2:'Log'!$E$418)*(STDEVA(Log!B2:'Log'!B418)/STDEVA(Log!$E$2:'Log'!$E$418))</f>
        <v>0.78597857125830972</v>
      </c>
      <c r="C16" s="47">
        <f>CORREL(Log!C2:'Log'!C418,Log!$E$2:'Log'!$E$418)*(STDEVA(Log!C2:'Log'!C418)/STDEVA(Log!$E$2:'Log'!$E$418))</f>
        <v>0.5606069429182986</v>
      </c>
      <c r="D16" s="47">
        <f>CORREL(Log!D2:'Log'!D418,Log!$E$2:'Log'!$E$418)*(STDEVA(Log!D2:'Log'!D418)/STDEVA(Log!$E$2:'Log'!$E$418))</f>
        <v>0.84512317279099336</v>
      </c>
      <c r="E16" s="47">
        <f>CORREL(Log!E2:'Log'!E418,Log!$E$2:'Log'!$E$418)*(STDEVA(Log!E2:'Log'!E418)/STDEVA(Log!$E$2:'Log'!$E$418))</f>
        <v>0.99999999999999989</v>
      </c>
      <c r="F16" s="47">
        <f>CORREL(Log!F2:'Log'!F418,Log!$E$2:'Log'!$E$418)*(STDEVA(Log!F2:'Log'!F418)/STDEVA(Log!$E$2:'Log'!$E$418))</f>
        <v>0.98717727716788017</v>
      </c>
      <c r="G16" s="47">
        <f>CORREL(Log!G2:'Log'!G418,Log!$E$2:'Log'!$E$418)*(STDEVA(Log!G2:'Log'!G418)/STDEVA(Log!$E$2:'Log'!$E$418))</f>
        <v>0.88615559507630448</v>
      </c>
      <c r="H16" s="47">
        <f>CORREL(Log!H2:'Log'!H418,Log!$E$2:'Log'!$E$418)*(STDEVA(Log!H2:'Log'!H418)/STDEVA(Log!$E$2:'Log'!$E$418))</f>
        <v>-4.3037951614187622E-2</v>
      </c>
      <c r="I16" s="47">
        <f>CORREL(Log!I2:'Log'!I418,Log!$E$2:'Log'!$E$418)*(STDEVA(Log!I2:'Log'!I418)/STDEVA(Log!$E$2:'Log'!$E$418))</f>
        <v>0.77529445881941572</v>
      </c>
      <c r="J16" s="47">
        <f>CORREL(Log!J2:'Log'!J418,Log!$E$2:'Log'!$E$418)*(STDEVA(Log!J2:'Log'!J418)/STDEVA(Log!$E$2:'Log'!$E$418))</f>
        <v>0.15953407163244843</v>
      </c>
      <c r="K16" s="47">
        <f>CORREL(Log!K2:'Log'!K418,Log!$E$2:'Log'!$E$418)*(STDEVA(Log!K2:'Log'!K418)/STDEVA(Log!$E$2:'Log'!$E$418))</f>
        <v>0.23891593683737961</v>
      </c>
      <c r="L16" s="47">
        <f>CORREL(Log!L2:'Log'!L418,Log!$E$2:'Log'!$E$418)*(STDEVA(Log!L2:'Log'!L418)/STDEVA(Log!$E$2:'Log'!$E$418))</f>
        <v>0.28904271094512879</v>
      </c>
      <c r="M16" s="47">
        <f>CORREL(Log!M2:'Log'!M418,Log!$E$2:'Log'!$E$418)*(STDEVA(Log!M2:'Log'!M418)/STDEVA(Log!$E$2:'Log'!$E$418))</f>
        <v>3.492777214929136E-2</v>
      </c>
      <c r="N16" s="47">
        <f>CORREL(Log!N2:'Log'!N418,Log!$E$2:'Log'!$E$418)*(STDEVA(Log!N2:'Log'!N418)/STDEVA(Log!$E$2:'Log'!$E$418))</f>
        <v>2.2291607784005549E-2</v>
      </c>
      <c r="O16" s="47">
        <f>CORREL(Log!O2:'Log'!O418,Log!$E$2:'Log'!$E$418)*(STDEVA(Log!O2:'Log'!O418)/STDEVA(Log!$E$2:'Log'!$E$418))</f>
        <v>-3.7462316428010607E-3</v>
      </c>
      <c r="P16" s="47">
        <f>CORREL(Log!P2:'Log'!P418,Log!$E$2:'Log'!$E$418)*(STDEVA(Log!P2:'Log'!P418)/STDEVA(Log!$E$2:'Log'!$E$418))</f>
        <v>0.14086962908962408</v>
      </c>
      <c r="Q16" s="47">
        <f>CORREL(Log!Q29:'Log'!Q418,Log!$E$29:'Log'!$E$418)*(STDEVA(Log!Q29:'Log'!Q418)/STDEVA(Log!$E$29:'Log'!$E$418))</f>
        <v>0.48810227107876702</v>
      </c>
      <c r="R16" s="47">
        <f>CORREL(Log!R200:'Log'!R418,Log!$E$200:'Log'!$E$418)*(STDEVA(Log!R200:'Log'!R418)/STDEVA(Log!$E$200:'Log'!$E$418))</f>
        <v>1.4832840172651822</v>
      </c>
      <c r="S16" s="47">
        <f>CORREL(Log!S293:'Log'!S418,Log!$E$293:'Log'!$E$418)*(STDEVA(Log!S293:'Log'!S418)/STDEVA(Log!$E$293:'Log'!$E$418))</f>
        <v>4.6142508386133596E-3</v>
      </c>
      <c r="W16" s="47">
        <f>Log!B16-Log!$E16</f>
        <v>-9.3382927558744635E-3</v>
      </c>
      <c r="X16" s="47">
        <f>Log!C16-Log!$E16</f>
        <v>-8.7445676065992118E-3</v>
      </c>
      <c r="Y16" s="47">
        <f>Log!D16-Log!$E16</f>
        <v>-6.7075807876032139E-3</v>
      </c>
      <c r="Z16" s="47">
        <f>Log!E16-Log!$E16</f>
        <v>0</v>
      </c>
      <c r="AA16" s="47">
        <f>Log!F16-Log!$E16</f>
        <v>-5.3075923589349962E-4</v>
      </c>
      <c r="AB16" s="47">
        <f>Log!G16-Log!$E16</f>
        <v>1.445680828295514E-2</v>
      </c>
      <c r="AC16" s="47">
        <f>Log!H16-Log!$E16</f>
        <v>3.0907575184569644E-3</v>
      </c>
      <c r="AD16" s="47">
        <f>Log!I16-Log!$E16</f>
        <v>-4.0998018924835117E-3</v>
      </c>
      <c r="AE16" s="47">
        <f>Log!J16-Log!$E16</f>
        <v>1.5027298179474629E-2</v>
      </c>
      <c r="AF16" s="47">
        <f>Log!K16-Log!$E16</f>
        <v>3.5240598513703574E-3</v>
      </c>
      <c r="AG16" s="47">
        <f>Log!L16-Log!$E16</f>
        <v>-3.8450764102568097E-4</v>
      </c>
      <c r="AH16" s="47">
        <f>Log!M16-Log!$E16</f>
        <v>-1.5513524124266641E-2</v>
      </c>
      <c r="AI16" s="47">
        <f>Log!N16-Log!$E16</f>
        <v>1.0613951141660322E-2</v>
      </c>
      <c r="AJ16" s="47">
        <f>Log!O16-Log!$E16</f>
        <v>1.2921428836706765E-2</v>
      </c>
      <c r="AK16" s="47">
        <f>Log!P16-Log!$E16</f>
        <v>8.9583127606013713E-6</v>
      </c>
      <c r="AL16" s="47" t="e">
        <f>Log!Q16-Log!$E16</f>
        <v>#DIV/0!</v>
      </c>
      <c r="AM16" s="47" t="e">
        <f>Log!R16-Log!$E16</f>
        <v>#DIV/0!</v>
      </c>
      <c r="AN16" s="47" t="e">
        <f>Log!S16-Log!$E16</f>
        <v>#DIV/0!</v>
      </c>
    </row>
    <row r="17" spans="1:40">
      <c r="W17" s="47">
        <f>Log!B17-Log!$E17</f>
        <v>-9.9952535086145697E-3</v>
      </c>
      <c r="X17" s="47">
        <f>Log!C17-Log!$E17</f>
        <v>1.2921092747819839E-2</v>
      </c>
      <c r="Y17" s="47">
        <f>Log!D17-Log!$E17</f>
        <v>3.4410673097412018E-3</v>
      </c>
      <c r="Z17" s="47">
        <f>Log!E17-Log!$E17</f>
        <v>0</v>
      </c>
      <c r="AA17" s="47">
        <f>Log!F17-Log!$E17</f>
        <v>1.576110094286928E-3</v>
      </c>
      <c r="AB17" s="47">
        <f>Log!G17-Log!$E17</f>
        <v>1.198897316136481E-2</v>
      </c>
      <c r="AC17" s="47">
        <f>Log!H17-Log!$E17</f>
        <v>-4.9131507957245303E-3</v>
      </c>
      <c r="AD17" s="47">
        <f>Log!I17-Log!$E17</f>
        <v>3.1963150977538097E-3</v>
      </c>
      <c r="AE17" s="47">
        <f>Log!J17-Log!$E17</f>
        <v>3.3083982245159268E-3</v>
      </c>
      <c r="AF17" s="47">
        <f>Log!K17-Log!$E17</f>
        <v>-5.2065856699435899E-3</v>
      </c>
      <c r="AG17" s="47">
        <f>Log!L17-Log!$E17</f>
        <v>-3.4582350392102445E-3</v>
      </c>
      <c r="AH17" s="47">
        <f>Log!M17-Log!$E17</f>
        <v>-1.6169108811830289E-2</v>
      </c>
      <c r="AI17" s="47">
        <f>Log!N17-Log!$E17</f>
        <v>-1.3112349432710913E-2</v>
      </c>
      <c r="AJ17" s="47">
        <f>Log!O17-Log!$E17</f>
        <v>-1.3163786823224026E-2</v>
      </c>
      <c r="AK17" s="47">
        <f>Log!P17-Log!$E17</f>
        <v>-1.3027144430095138E-2</v>
      </c>
      <c r="AL17" s="47" t="e">
        <f>Log!Q17-Log!$E17</f>
        <v>#DIV/0!</v>
      </c>
      <c r="AM17" s="47" t="e">
        <f>Log!R17-Log!$E17</f>
        <v>#DIV/0!</v>
      </c>
      <c r="AN17" s="47" t="e">
        <f>Log!S17-Log!$E17</f>
        <v>#DIV/0!</v>
      </c>
    </row>
    <row r="18" spans="1:40">
      <c r="A18" s="47" t="s">
        <v>134</v>
      </c>
      <c r="B18" s="47">
        <f>($B$13+(($E$3-$B$13)*B15))</f>
        <v>6.7153870160195944E-2</v>
      </c>
      <c r="C18" s="47">
        <f t="shared" ref="C18:S18" si="4">($B$13+($E$3-$B$13)*C15)</f>
        <v>5.7934063996988028E-2</v>
      </c>
      <c r="D18" s="47">
        <f t="shared" si="4"/>
        <v>6.9573437191538662E-2</v>
      </c>
      <c r="E18" s="47">
        <f t="shared" si="4"/>
        <v>7.5909347068736699E-2</v>
      </c>
      <c r="F18" s="47">
        <f t="shared" si="4"/>
        <v>7.5384777850031309E-2</v>
      </c>
      <c r="G18" s="47">
        <f t="shared" si="4"/>
        <v>7.1252046795879459E-2</v>
      </c>
      <c r="H18" s="47">
        <f t="shared" si="4"/>
        <v>3.3239345500287384E-2</v>
      </c>
      <c r="I18" s="47">
        <f t="shared" si="4"/>
        <v>6.6716790096311832E-2</v>
      </c>
      <c r="J18" s="47">
        <f t="shared" si="4"/>
        <v>4.1526434705700291E-2</v>
      </c>
      <c r="K18" s="47">
        <f t="shared" si="4"/>
        <v>4.4773894980332525E-2</v>
      </c>
      <c r="L18" s="47">
        <f t="shared" si="4"/>
        <v>4.6824548579742609E-2</v>
      </c>
      <c r="M18" s="47">
        <f t="shared" si="4"/>
        <v>3.6428872353192823E-2</v>
      </c>
      <c r="N18" s="47">
        <f t="shared" si="4"/>
        <v>3.5911935119555739E-2</v>
      </c>
      <c r="O18" s="47">
        <f t="shared" si="4"/>
        <v>3.4846744109524465E-2</v>
      </c>
      <c r="P18" s="47">
        <f t="shared" si="4"/>
        <v>4.0762884547871379E-2</v>
      </c>
      <c r="Q18" s="47">
        <f t="shared" si="4"/>
        <v>5.4964622144794417E-2</v>
      </c>
      <c r="R18" s="47">
        <f t="shared" si="4"/>
        <v>9.5548301978227723E-2</v>
      </c>
      <c r="S18" s="47">
        <f t="shared" si="4"/>
        <v>3.5187718009340695E-2</v>
      </c>
      <c r="W18" s="47">
        <f>Log!B18-Log!$E18</f>
        <v>7.8258670439336105E-3</v>
      </c>
      <c r="X18" s="47">
        <f>Log!C18-Log!$E18</f>
        <v>2.974922319712546E-3</v>
      </c>
      <c r="Y18" s="47">
        <f>Log!D18-Log!$E18</f>
        <v>2.0760152366857264E-2</v>
      </c>
      <c r="Z18" s="47">
        <f>Log!E18-Log!$E18</f>
        <v>0</v>
      </c>
      <c r="AA18" s="47">
        <f>Log!F18-Log!$E18</f>
        <v>-1.018653551516889E-3</v>
      </c>
      <c r="AB18" s="47">
        <f>Log!G18-Log!$E18</f>
        <v>2.4305446543295507E-2</v>
      </c>
      <c r="AC18" s="47">
        <f>Log!H18-Log!$E18</f>
        <v>2.4568681808381454E-2</v>
      </c>
      <c r="AD18" s="47">
        <f>Log!I18-Log!$E18</f>
        <v>2.8999625918043913E-2</v>
      </c>
      <c r="AE18" s="47">
        <f>Log!J18-Log!$E18</f>
        <v>2.4269284331696343E-2</v>
      </c>
      <c r="AF18" s="47">
        <f>Log!K18-Log!$E18</f>
        <v>1.6811002279948972E-2</v>
      </c>
      <c r="AG18" s="47">
        <f>Log!L18-Log!$E18</f>
        <v>2.0145857162554803E-2</v>
      </c>
      <c r="AH18" s="47">
        <f>Log!M18-Log!$E18</f>
        <v>4.4926849896368942E-2</v>
      </c>
      <c r="AI18" s="47">
        <f>Log!N18-Log!$E18</f>
        <v>1.2212480586917804E-2</v>
      </c>
      <c r="AJ18" s="47">
        <f>Log!O18-Log!$E18</f>
        <v>2.852037851265702E-2</v>
      </c>
      <c r="AK18" s="47">
        <f>Log!P18-Log!$E18</f>
        <v>5.6393559558232845E-2</v>
      </c>
      <c r="AL18" s="47" t="e">
        <f>Log!Q18-Log!$E18</f>
        <v>#DIV/0!</v>
      </c>
      <c r="AM18" s="47" t="e">
        <f>Log!R18-Log!$E18</f>
        <v>#DIV/0!</v>
      </c>
      <c r="AN18" s="47" t="e">
        <f>Log!S18-Log!$E18</f>
        <v>#DIV/0!</v>
      </c>
    </row>
    <row r="19" spans="1:40">
      <c r="A19" s="47" t="s">
        <v>135</v>
      </c>
      <c r="B19" s="47">
        <f t="shared" ref="B19:R19" si="5">($B$13+($D$13)*B15)</f>
        <v>7.8125155180791328E-2</v>
      </c>
      <c r="C19" s="47">
        <f t="shared" si="5"/>
        <v>6.5759440896811835E-2</v>
      </c>
      <c r="D19" s="47">
        <f t="shared" si="5"/>
        <v>8.1370307418363999E-2</v>
      </c>
      <c r="E19" s="47">
        <f t="shared" si="5"/>
        <v>8.9868105515587132E-2</v>
      </c>
      <c r="F19" s="47">
        <f t="shared" si="5"/>
        <v>8.9164547006237285E-2</v>
      </c>
      <c r="G19" s="47">
        <f t="shared" si="5"/>
        <v>8.3621678693874615E-2</v>
      </c>
      <c r="H19" s="47">
        <f t="shared" si="5"/>
        <v>3.2638589129657704E-2</v>
      </c>
      <c r="I19" s="47">
        <f t="shared" si="5"/>
        <v>7.7538938172153682E-2</v>
      </c>
      <c r="J19" s="47">
        <f t="shared" si="5"/>
        <v>4.3753332275660167E-2</v>
      </c>
      <c r="K19" s="47">
        <f t="shared" si="5"/>
        <v>4.8108864831748484E-2</v>
      </c>
      <c r="L19" s="47">
        <f t="shared" si="5"/>
        <v>5.0859225962648476E-2</v>
      </c>
      <c r="M19" s="47">
        <f t="shared" si="5"/>
        <v>3.6916420687711414E-2</v>
      </c>
      <c r="N19" s="47">
        <f t="shared" si="5"/>
        <v>3.6223098288004608E-2</v>
      </c>
      <c r="O19" s="47">
        <f t="shared" si="5"/>
        <v>3.4794451366936659E-2</v>
      </c>
      <c r="P19" s="47">
        <f t="shared" si="5"/>
        <v>4.2729249672830857E-2</v>
      </c>
      <c r="Q19" s="47">
        <f t="shared" si="5"/>
        <v>6.177678997366693E-2</v>
      </c>
      <c r="R19" s="47">
        <f t="shared" si="5"/>
        <v>0.11620810669867336</v>
      </c>
      <c r="S19" s="47">
        <f>($B$13+(($D$13)*S15))</f>
        <v>3.5251769639011339E-2</v>
      </c>
      <c r="W19" s="47">
        <f>Log!B19-Log!$E19</f>
        <v>8.1211746274410523E-3</v>
      </c>
      <c r="X19" s="47">
        <f>Log!C19-Log!$E19</f>
        <v>4.3846367795048635E-2</v>
      </c>
      <c r="Y19" s="47">
        <f>Log!D19-Log!$E19</f>
        <v>1.5956802397549541E-2</v>
      </c>
      <c r="Z19" s="47">
        <f>Log!E19-Log!$E19</f>
        <v>0</v>
      </c>
      <c r="AA19" s="47">
        <f>Log!F19-Log!$E19</f>
        <v>2.0591200489785133E-3</v>
      </c>
      <c r="AB19" s="47">
        <f>Log!G19-Log!$E19</f>
        <v>-2.4595908545485573E-2</v>
      </c>
      <c r="AC19" s="47">
        <f>Log!H19-Log!$E19</f>
        <v>8.580020692597555E-2</v>
      </c>
      <c r="AD19" s="47">
        <f>Log!I19-Log!$E19</f>
        <v>4.7275506203940248E-3</v>
      </c>
      <c r="AE19" s="47">
        <f>Log!J19-Log!$E19</f>
        <v>7.1952047156647103E-2</v>
      </c>
      <c r="AF19" s="47">
        <f>Log!K19-Log!$E19</f>
        <v>4.8540127747074724E-2</v>
      </c>
      <c r="AG19" s="47">
        <f>Log!L19-Log!$E19</f>
        <v>3.5260329128922636E-2</v>
      </c>
      <c r="AH19" s="47">
        <f>Log!M19-Log!$E19</f>
        <v>8.4596547805670982E-2</v>
      </c>
      <c r="AI19" s="47">
        <f>Log!N19-Log!$E19</f>
        <v>8.5892742377137524E-2</v>
      </c>
      <c r="AJ19" s="47">
        <f>Log!O19-Log!$E19</f>
        <v>8.1566981422977483E-2</v>
      </c>
      <c r="AK19" s="47">
        <f>Log!P19-Log!$E19</f>
        <v>0.10549900764180165</v>
      </c>
      <c r="AL19" s="47" t="e">
        <f>Log!Q19-Log!$E19</f>
        <v>#DIV/0!</v>
      </c>
      <c r="AM19" s="47" t="e">
        <f>Log!R19-Log!$E19</f>
        <v>#DIV/0!</v>
      </c>
      <c r="AN19" s="47" t="e">
        <f>Log!S19-Log!$E19</f>
        <v>#DIV/0!</v>
      </c>
    </row>
    <row r="20" spans="1:40">
      <c r="W20" s="47">
        <f>Log!B20-Log!$E20</f>
        <v>-3.5274246771694467E-4</v>
      </c>
      <c r="X20" s="47">
        <f>Log!C20-Log!$E20</f>
        <v>-1.0170202735019123E-2</v>
      </c>
      <c r="Y20" s="47">
        <f>Log!D20-Log!$E20</f>
        <v>-6.1023941292366324E-3</v>
      </c>
      <c r="Z20" s="47">
        <f>Log!E20-Log!$E20</f>
        <v>0</v>
      </c>
      <c r="AA20" s="47">
        <f>Log!F20-Log!$E20</f>
        <v>-1.8668524074301196E-3</v>
      </c>
      <c r="AB20" s="47">
        <f>Log!G20-Log!$E20</f>
        <v>-3.5793745772495972E-2</v>
      </c>
      <c r="AC20" s="47">
        <f>Log!H20-Log!$E20</f>
        <v>-1.6189943240581373E-2</v>
      </c>
      <c r="AD20" s="47">
        <f>Log!I20-Log!$E20</f>
        <v>-4.3583328500671724E-3</v>
      </c>
      <c r="AE20" s="47">
        <f>Log!J20-Log!$E20</f>
        <v>-9.8164095940238942E-3</v>
      </c>
      <c r="AF20" s="47">
        <f>Log!K20-Log!$E20</f>
        <v>5.2731761055944612E-4</v>
      </c>
      <c r="AG20" s="47">
        <f>Log!L20-Log!$E20</f>
        <v>-1.099761708331104E-2</v>
      </c>
      <c r="AH20" s="47">
        <f>Log!M20-Log!$E20</f>
        <v>-3.830434027722552E-2</v>
      </c>
      <c r="AI20" s="47">
        <f>Log!N20-Log!$E20</f>
        <v>-5.2831894689513229E-2</v>
      </c>
      <c r="AJ20" s="47">
        <f>Log!O20-Log!$E20</f>
        <v>-5.2604633842229361E-2</v>
      </c>
      <c r="AK20" s="47">
        <f>Log!P20-Log!$E20</f>
        <v>6.3068706815153502E-3</v>
      </c>
      <c r="AL20" s="47" t="e">
        <f>Log!Q20-Log!$E20</f>
        <v>#DIV/0!</v>
      </c>
      <c r="AM20" s="47" t="e">
        <f>Log!R20-Log!$E20</f>
        <v>#DIV/0!</v>
      </c>
      <c r="AN20" s="47" t="e">
        <f>Log!S20-Log!$E20</f>
        <v>#DIV/0!</v>
      </c>
    </row>
    <row r="21" spans="1:40">
      <c r="W21" s="47">
        <f>Log!B21-Log!$E21</f>
        <v>-1.5757626065017773E-2</v>
      </c>
      <c r="X21" s="47">
        <f>Log!C21-Log!$E21</f>
        <v>4.3867999560287807E-3</v>
      </c>
      <c r="Y21" s="47">
        <f>Log!D21-Log!$E21</f>
        <v>-1.0192615568963469E-2</v>
      </c>
      <c r="Z21" s="47">
        <f>Log!E21-Log!$E21</f>
        <v>0</v>
      </c>
      <c r="AA21" s="47">
        <f>Log!F21-Log!$E21</f>
        <v>-8.3668027738302564E-4</v>
      </c>
      <c r="AB21" s="47">
        <f>Log!G21-Log!$E21</f>
        <v>-2.8257386314127386E-2</v>
      </c>
      <c r="AC21" s="47">
        <f>Log!H21-Log!$E21</f>
        <v>5.0604887325453679E-2</v>
      </c>
      <c r="AD21" s="47">
        <f>Log!I21-Log!$E21</f>
        <v>-2.7317344902088619E-2</v>
      </c>
      <c r="AE21" s="47">
        <f>Log!J21-Log!$E21</f>
        <v>3.3747976084464067E-2</v>
      </c>
      <c r="AF21" s="47">
        <f>Log!K21-Log!$E21</f>
        <v>3.321483142762461E-2</v>
      </c>
      <c r="AG21" s="47">
        <f>Log!L21-Log!$E21</f>
        <v>2.9373701883071358E-2</v>
      </c>
      <c r="AH21" s="47">
        <f>Log!M21-Log!$E21</f>
        <v>4.4913092032958006E-2</v>
      </c>
      <c r="AI21" s="47">
        <f>Log!N21-Log!$E21</f>
        <v>-4.5857059883089996E-4</v>
      </c>
      <c r="AJ21" s="47">
        <f>Log!O21-Log!$E21</f>
        <v>2.3541131766835113E-2</v>
      </c>
      <c r="AK21" s="47">
        <f>Log!P21-Log!$E21</f>
        <v>-1.2804282390081329E-3</v>
      </c>
      <c r="AL21" s="47" t="e">
        <f>Log!Q21-Log!$E21</f>
        <v>#DIV/0!</v>
      </c>
      <c r="AM21" s="47" t="e">
        <f>Log!R21-Log!$E21</f>
        <v>#DIV/0!</v>
      </c>
      <c r="AN21" s="47" t="e">
        <f>Log!S21-Log!$E21</f>
        <v>#DIV/0!</v>
      </c>
    </row>
    <row r="22" spans="1:40">
      <c r="A22" s="47" t="s">
        <v>157</v>
      </c>
      <c r="B22" s="47">
        <f t="shared" ref="B22:S22" si="6">(B7-$B$13)/B16</f>
        <v>-2.5749487851482938E-2</v>
      </c>
      <c r="C22" s="47">
        <f t="shared" si="6"/>
        <v>-7.5354761732074449E-2</v>
      </c>
      <c r="D22" s="47">
        <f t="shared" si="6"/>
        <v>2.7612549866809884E-2</v>
      </c>
      <c r="E22" s="47">
        <f t="shared" si="6"/>
        <v>3.8309232524902266E-2</v>
      </c>
      <c r="F22" s="47">
        <f t="shared" si="6"/>
        <v>3.0009935258615263E-2</v>
      </c>
      <c r="G22" s="47">
        <f t="shared" si="6"/>
        <v>-6.1035203991091247E-2</v>
      </c>
      <c r="H22" s="47">
        <f t="shared" si="6"/>
        <v>0.67679466359065799</v>
      </c>
      <c r="I22" s="47">
        <f t="shared" si="6"/>
        <v>2.0290820625845522E-2</v>
      </c>
      <c r="J22" s="47">
        <f t="shared" si="6"/>
        <v>6.5676836822361764E-2</v>
      </c>
      <c r="K22" s="47">
        <f t="shared" si="6"/>
        <v>-7.0348390396837462E-2</v>
      </c>
      <c r="L22" s="47">
        <f t="shared" si="6"/>
        <v>-0.10845545631929454</v>
      </c>
      <c r="M22" s="47">
        <f t="shared" si="6"/>
        <v>-0.24105911773768965</v>
      </c>
      <c r="N22" s="47">
        <f t="shared" si="6"/>
        <v>-2.6511304899004391</v>
      </c>
      <c r="O22" s="47">
        <f t="shared" si="6"/>
        <v>15.255081342634137</v>
      </c>
      <c r="P22" s="47">
        <f t="shared" si="6"/>
        <v>-0.12053759894395304</v>
      </c>
      <c r="Q22" s="47">
        <f t="shared" si="6"/>
        <v>3.2472084028153314</v>
      </c>
      <c r="R22" s="47">
        <f t="shared" si="6"/>
        <v>0.69765779191645594</v>
      </c>
      <c r="S22" s="47">
        <f t="shared" si="6"/>
        <v>603.89358366561225</v>
      </c>
      <c r="W22" s="47">
        <f>Log!B22-Log!$E22</f>
        <v>2.3360949652407131E-2</v>
      </c>
      <c r="X22" s="47">
        <f>Log!C22-Log!$E22</f>
        <v>2.3506200948768879E-3</v>
      </c>
      <c r="Y22" s="47">
        <f>Log!D22-Log!$E22</f>
        <v>1.112280054716203E-2</v>
      </c>
      <c r="Z22" s="47">
        <f>Log!E22-Log!$E22</f>
        <v>0</v>
      </c>
      <c r="AA22" s="47">
        <f>Log!F22-Log!$E22</f>
        <v>-7.9864515576269848E-4</v>
      </c>
      <c r="AB22" s="47">
        <f>Log!G22-Log!$E22</f>
        <v>2.5911579598469282E-2</v>
      </c>
      <c r="AC22" s="47">
        <f>Log!H22-Log!$E22</f>
        <v>-8.733396838630364E-3</v>
      </c>
      <c r="AD22" s="47">
        <f>Log!I22-Log!$E22</f>
        <v>2.2227596405676679E-2</v>
      </c>
      <c r="AE22" s="47">
        <f>Log!J22-Log!$E22</f>
        <v>-1.4308896770583269E-2</v>
      </c>
      <c r="AF22" s="47">
        <f>Log!K22-Log!$E22</f>
        <v>-1.1328507587676151E-3</v>
      </c>
      <c r="AG22" s="47">
        <f>Log!L22-Log!$E22</f>
        <v>-1.6196700660901509E-2</v>
      </c>
      <c r="AH22" s="47">
        <f>Log!M22-Log!$E22</f>
        <v>-2.933756402405515E-2</v>
      </c>
      <c r="AI22" s="47">
        <f>Log!N22-Log!$E22</f>
        <v>9.5351129898346605E-3</v>
      </c>
      <c r="AJ22" s="47">
        <f>Log!O22-Log!$E22</f>
        <v>-1.0489912492194699E-2</v>
      </c>
      <c r="AK22" s="47">
        <f>Log!P22-Log!$E22</f>
        <v>1.701892796235081E-2</v>
      </c>
      <c r="AL22" s="47" t="e">
        <f>Log!Q22-Log!$E22</f>
        <v>#DIV/0!</v>
      </c>
      <c r="AM22" s="47" t="e">
        <f>Log!R22-Log!$E22</f>
        <v>#DIV/0!</v>
      </c>
      <c r="AN22" s="47" t="e">
        <f>Log!S22-Log!$E22</f>
        <v>#DIV/0!</v>
      </c>
    </row>
    <row r="23" spans="1:40">
      <c r="W23" s="47">
        <f>Log!B23-Log!$E23</f>
        <v>2.6445393168216466E-3</v>
      </c>
      <c r="X23" s="47">
        <f>Log!C23-Log!$E23</f>
        <v>7.9363495026976098E-3</v>
      </c>
      <c r="Y23" s="47">
        <f>Log!D23-Log!$E23</f>
        <v>-3.8710679888435198E-3</v>
      </c>
      <c r="Z23" s="47">
        <f>Log!E23-Log!$E23</f>
        <v>0</v>
      </c>
      <c r="AA23" s="47">
        <f>Log!F23-Log!$E23</f>
        <v>3.1524019997038188E-4</v>
      </c>
      <c r="AB23" s="47">
        <f>Log!G23-Log!$E23</f>
        <v>-7.7048008709657001E-3</v>
      </c>
      <c r="AC23" s="47">
        <f>Log!H23-Log!$E23</f>
        <v>1.889916534586911E-2</v>
      </c>
      <c r="AD23" s="47">
        <f>Log!I23-Log!$E23</f>
        <v>7.4923649621628785E-3</v>
      </c>
      <c r="AE23" s="47">
        <f>Log!J23-Log!$E23</f>
        <v>1.530913526027775E-2</v>
      </c>
      <c r="AF23" s="47">
        <f>Log!K23-Log!$E23</f>
        <v>2.3380825994107866E-2</v>
      </c>
      <c r="AG23" s="47">
        <f>Log!L23-Log!$E23</f>
        <v>1.4460685024110022E-2</v>
      </c>
      <c r="AH23" s="47">
        <f>Log!M23-Log!$E23</f>
        <v>2.7766022082204418E-2</v>
      </c>
      <c r="AI23" s="47">
        <f>Log!N23-Log!$E23</f>
        <v>-3.2052645324574802E-3</v>
      </c>
      <c r="AJ23" s="47">
        <f>Log!O23-Log!$E23</f>
        <v>1.6500040703576312E-2</v>
      </c>
      <c r="AK23" s="47">
        <f>Log!P23-Log!$E23</f>
        <v>1.540447449922222E-2</v>
      </c>
      <c r="AL23" s="47" t="e">
        <f>Log!Q23-Log!$E23</f>
        <v>#DIV/0!</v>
      </c>
      <c r="AM23" s="47" t="e">
        <f>Log!R23-Log!$E23</f>
        <v>#DIV/0!</v>
      </c>
      <c r="AN23" s="47" t="e">
        <f>Log!S23-Log!$E23</f>
        <v>#DIV/0!</v>
      </c>
    </row>
    <row r="24" spans="1:40">
      <c r="A24" s="47" t="s">
        <v>156</v>
      </c>
      <c r="B24" s="47">
        <f t="shared" ref="B24:S24" si="7">B2-((1 + B19)^(1/52)-1)</f>
        <v>-1.1637797415426255E-3</v>
      </c>
      <c r="C24" s="47">
        <f t="shared" si="7"/>
        <v>-1.3648279753476283E-3</v>
      </c>
      <c r="D24" s="47">
        <f t="shared" si="7"/>
        <v>-3.8369053620182503E-4</v>
      </c>
      <c r="E24" s="47">
        <f t="shared" si="7"/>
        <v>-2.4651347581442786E-4</v>
      </c>
      <c r="F24" s="47">
        <f t="shared" si="7"/>
        <v>-4.0107670100657158E-4</v>
      </c>
      <c r="G24" s="47">
        <f t="shared" si="7"/>
        <v>-1.9126455994169997E-3</v>
      </c>
      <c r="H24" s="47">
        <f t="shared" si="7"/>
        <v>-5.0490461693011304E-4</v>
      </c>
      <c r="I24" s="47">
        <f t="shared" si="7"/>
        <v>-4.6157635128694517E-4</v>
      </c>
      <c r="J24" s="47">
        <f t="shared" si="7"/>
        <v>5.0708954485991875E-5</v>
      </c>
      <c r="K24" s="47">
        <f t="shared" si="7"/>
        <v>-5.541547346837553E-4</v>
      </c>
      <c r="L24" s="47">
        <f t="shared" si="7"/>
        <v>-8.8423211084931474E-4</v>
      </c>
      <c r="M24" s="47">
        <f t="shared" si="7"/>
        <v>-1.8622357312254509E-4</v>
      </c>
      <c r="N24" s="47">
        <f t="shared" si="7"/>
        <v>-1.1479347016736942E-3</v>
      </c>
      <c r="O24" s="47">
        <f t="shared" si="7"/>
        <v>-1.083906318714479E-3</v>
      </c>
      <c r="P24" s="47">
        <f t="shared" si="7"/>
        <v>-4.5843229718228122E-4</v>
      </c>
      <c r="Q24" s="47">
        <f t="shared" si="7"/>
        <v>2.9999836740865111E-2</v>
      </c>
      <c r="R24" s="47">
        <f t="shared" si="7"/>
        <v>1.8457135281022118E-2</v>
      </c>
      <c r="S24" s="47">
        <f t="shared" si="7"/>
        <v>5.3593466895945949E-2</v>
      </c>
      <c r="W24" s="47">
        <f>Log!B24-Log!$E24</f>
        <v>-5.8659059902726549E-3</v>
      </c>
      <c r="X24" s="47">
        <f>Log!C24-Log!$E24</f>
        <v>8.3789051391115511E-3</v>
      </c>
      <c r="Y24" s="47">
        <f>Log!D24-Log!$E24</f>
        <v>1.0071082442279482E-2</v>
      </c>
      <c r="Z24" s="47">
        <f>Log!E24-Log!$E24</f>
        <v>0</v>
      </c>
      <c r="AA24" s="47">
        <f>Log!F24-Log!$E24</f>
        <v>4.0844234645082828E-5</v>
      </c>
      <c r="AB24" s="47">
        <f>Log!G24-Log!$E24</f>
        <v>1.1801454527736399E-2</v>
      </c>
      <c r="AC24" s="47">
        <f>Log!H24-Log!$E24</f>
        <v>-1.8246170951079978E-2</v>
      </c>
      <c r="AD24" s="47">
        <f>Log!I24-Log!$E24</f>
        <v>-2.9572414494858507E-3</v>
      </c>
      <c r="AE24" s="47">
        <f>Log!J24-Log!$E24</f>
        <v>-5.2894132504604559E-3</v>
      </c>
      <c r="AF24" s="47">
        <f>Log!K24-Log!$E24</f>
        <v>-1.9454852808707995E-2</v>
      </c>
      <c r="AG24" s="47">
        <f>Log!L24-Log!$E24</f>
        <v>-1.9260697192898701E-2</v>
      </c>
      <c r="AH24" s="47">
        <f>Log!M24-Log!$E24</f>
        <v>-1.0315046395595905E-2</v>
      </c>
      <c r="AI24" s="47">
        <f>Log!N24-Log!$E24</f>
        <v>-4.6155826799538793E-2</v>
      </c>
      <c r="AJ24" s="47">
        <f>Log!O24-Log!$E24</f>
        <v>-1.9413440353556591E-2</v>
      </c>
      <c r="AK24" s="47">
        <f>Log!P24-Log!$E24</f>
        <v>-5.4639167202914663E-3</v>
      </c>
      <c r="AL24" s="47" t="e">
        <f>Log!Q24-Log!$E24</f>
        <v>#DIV/0!</v>
      </c>
      <c r="AM24" s="47" t="e">
        <f>Log!R24-Log!$E24</f>
        <v>#DIV/0!</v>
      </c>
      <c r="AN24" s="47" t="e">
        <f>Log!S24-Log!$E24</f>
        <v>#DIV/0!</v>
      </c>
    </row>
    <row r="25" spans="1:40">
      <c r="A25" s="47" t="s">
        <v>155</v>
      </c>
      <c r="B25" s="47">
        <f t="shared" ref="B25:R25" si="8">B3-B19</f>
        <v>-6.3256338464104278E-2</v>
      </c>
      <c r="C25" s="47">
        <f t="shared" si="8"/>
        <v>-7.2978167105055877E-2</v>
      </c>
      <c r="D25" s="47">
        <f t="shared" si="8"/>
        <v>-2.1333842721861854E-2</v>
      </c>
      <c r="E25" s="47">
        <f t="shared" si="8"/>
        <v>-1.3860418670242819E-2</v>
      </c>
      <c r="F25" s="47">
        <f t="shared" si="8"/>
        <v>-2.2448299965066656E-2</v>
      </c>
      <c r="G25" s="47">
        <f t="shared" si="8"/>
        <v>-0.10253080627437518</v>
      </c>
      <c r="H25" s="47">
        <f t="shared" si="8"/>
        <v>-2.6749503765397788E-2</v>
      </c>
      <c r="I25" s="47">
        <f t="shared" si="8"/>
        <v>-2.5524719530222451E-2</v>
      </c>
      <c r="J25" s="47">
        <f t="shared" si="8"/>
        <v>2.7535276979751833E-3</v>
      </c>
      <c r="K25" s="47">
        <f t="shared" si="8"/>
        <v>-2.9752962168501769E-2</v>
      </c>
      <c r="L25" s="47">
        <f t="shared" si="8"/>
        <v>-4.7200938030919855E-2</v>
      </c>
      <c r="M25" s="47">
        <f t="shared" si="8"/>
        <v>-9.9866445268092172E-3</v>
      </c>
      <c r="N25" s="47">
        <f t="shared" si="8"/>
        <v>-6.0038474320733816E-2</v>
      </c>
      <c r="O25" s="47">
        <f t="shared" si="8"/>
        <v>-5.6704645287924467E-2</v>
      </c>
      <c r="P25" s="47">
        <f t="shared" si="8"/>
        <v>-2.4549176569228046E-2</v>
      </c>
      <c r="Q25" s="47">
        <f t="shared" si="8"/>
        <v>3.8677758837417633</v>
      </c>
      <c r="R25" s="47">
        <f t="shared" si="8"/>
        <v>1.7671864246384574</v>
      </c>
      <c r="S25" s="47">
        <f>S3-S18</f>
        <v>14.57041198408832</v>
      </c>
      <c r="W25" s="47">
        <f>Log!B25-Log!$E25</f>
        <v>-1.1779918965712465E-2</v>
      </c>
      <c r="X25" s="47">
        <f>Log!C25-Log!$E25</f>
        <v>-1.718854104575877E-2</v>
      </c>
      <c r="Y25" s="47">
        <f>Log!D25-Log!$E25</f>
        <v>-7.4802327894076259E-3</v>
      </c>
      <c r="Z25" s="47">
        <f>Log!E25-Log!$E25</f>
        <v>0</v>
      </c>
      <c r="AA25" s="47">
        <f>Log!F25-Log!$E25</f>
        <v>9.6380285198299082E-4</v>
      </c>
      <c r="AB25" s="47">
        <f>Log!G25-Log!$E25</f>
        <v>1.9163912052735974E-2</v>
      </c>
      <c r="AC25" s="47">
        <f>Log!H25-Log!$E25</f>
        <v>-3.3486389792571826E-2</v>
      </c>
      <c r="AD25" s="47">
        <f>Log!I25-Log!$E25</f>
        <v>1.1720813158212218E-3</v>
      </c>
      <c r="AE25" s="47">
        <f>Log!J25-Log!$E25</f>
        <v>-1.9104810196395997E-2</v>
      </c>
      <c r="AF25" s="47">
        <f>Log!K25-Log!$E25</f>
        <v>-2.4617199420844178E-2</v>
      </c>
      <c r="AG25" s="47">
        <f>Log!L25-Log!$E25</f>
        <v>-1.504530478272055E-2</v>
      </c>
      <c r="AH25" s="47">
        <f>Log!M25-Log!$E25</f>
        <v>-3.2013561693155071E-2</v>
      </c>
      <c r="AI25" s="47">
        <f>Log!N25-Log!$E25</f>
        <v>-1.6703605950684371E-2</v>
      </c>
      <c r="AJ25" s="47">
        <f>Log!O25-Log!$E25</f>
        <v>-2.2193875033863983E-2</v>
      </c>
      <c r="AK25" s="47">
        <f>Log!P25-Log!$E25</f>
        <v>-2.5047275420268696E-3</v>
      </c>
      <c r="AL25" s="47" t="e">
        <f>Log!Q25-Log!$E25</f>
        <v>#DIV/0!</v>
      </c>
      <c r="AM25" s="47" t="e">
        <f>Log!R25-Log!$E25</f>
        <v>#DIV/0!</v>
      </c>
      <c r="AN25" s="47" t="e">
        <f>Log!S25-Log!$E25</f>
        <v>#DIV/0!</v>
      </c>
    </row>
    <row r="26" spans="1:40">
      <c r="W26" s="47">
        <f>Log!B26-Log!$E26</f>
        <v>3.2096049169952678E-2</v>
      </c>
      <c r="X26" s="47">
        <f>Log!C26-Log!$E26</f>
        <v>1.5138604036946137E-2</v>
      </c>
      <c r="Y26" s="47">
        <f>Log!D26-Log!$E26</f>
        <v>2.145256887305233E-2</v>
      </c>
      <c r="Z26" s="47">
        <f>Log!E26-Log!$E26</f>
        <v>0</v>
      </c>
      <c r="AA26" s="47">
        <f>Log!F26-Log!$E26</f>
        <v>6.1061337671306434E-3</v>
      </c>
      <c r="AB26" s="47">
        <f>Log!G26-Log!$E26</f>
        <v>3.1372495784785799E-2</v>
      </c>
      <c r="AC26" s="47">
        <f>Log!H26-Log!$E26</f>
        <v>3.4835074125674215E-2</v>
      </c>
      <c r="AD26" s="47">
        <f>Log!I26-Log!$E26</f>
        <v>1.0139270582310882E-2</v>
      </c>
      <c r="AE26" s="47">
        <f>Log!J26-Log!$E26</f>
        <v>3.3429274362302183E-2</v>
      </c>
      <c r="AF26" s="47">
        <f>Log!K26-Log!$E26</f>
        <v>3.2266328380075919E-2</v>
      </c>
      <c r="AG26" s="47">
        <f>Log!L26-Log!$E26</f>
        <v>3.1698015588365831E-2</v>
      </c>
      <c r="AH26" s="47">
        <f>Log!M26-Log!$E26</f>
        <v>1.7168003872556369E-2</v>
      </c>
      <c r="AI26" s="47">
        <f>Log!N26-Log!$E26</f>
        <v>5.8140700579723002E-2</v>
      </c>
      <c r="AJ26" s="47">
        <f>Log!O26-Log!$E26</f>
        <v>5.250690242230386E-2</v>
      </c>
      <c r="AK26" s="47">
        <f>Log!P26-Log!$E26</f>
        <v>3.1053711402554845E-2</v>
      </c>
      <c r="AL26" s="47" t="e">
        <f>Log!Q26-Log!$E26</f>
        <v>#DIV/0!</v>
      </c>
      <c r="AM26" s="47" t="e">
        <f>Log!R26-Log!$E26</f>
        <v>#DIV/0!</v>
      </c>
      <c r="AN26" s="47" t="e">
        <f>Log!S26-Log!$E26</f>
        <v>#DIV/0!</v>
      </c>
    </row>
    <row r="27" spans="1:40">
      <c r="A27" s="47" t="s">
        <v>154</v>
      </c>
      <c r="B27" s="47">
        <f t="shared" ref="B27:P27" si="9">AVERAGE(W2:W418)/STDEVA(W2:W418)</f>
        <v>-8.0843566456805085E-2</v>
      </c>
      <c r="C27" s="47">
        <f t="shared" si="9"/>
        <v>-0.12278451437135604</v>
      </c>
      <c r="D27" s="47">
        <f t="shared" si="9"/>
        <v>-2.4294197857512571E-2</v>
      </c>
      <c r="E27" s="47" t="e">
        <f t="shared" si="9"/>
        <v>#DIV/0!</v>
      </c>
      <c r="F27" s="47">
        <f t="shared" si="9"/>
        <v>-6.0284351733568775E-2</v>
      </c>
      <c r="G27" s="47">
        <f t="shared" si="9"/>
        <v>-4.991827783126189E-2</v>
      </c>
      <c r="H27" s="47">
        <f t="shared" si="9"/>
        <v>-6.3355120778726209E-2</v>
      </c>
      <c r="I27" s="47">
        <f t="shared" si="9"/>
        <v>-2.7946030439821884E-2</v>
      </c>
      <c r="J27" s="47">
        <f t="shared" si="9"/>
        <v>-2.8971882482607049E-2</v>
      </c>
      <c r="K27" s="47">
        <f t="shared" si="9"/>
        <v>-5.9276370115347483E-2</v>
      </c>
      <c r="L27" s="47">
        <f t="shared" si="9"/>
        <v>-7.6565323828838364E-2</v>
      </c>
      <c r="M27" s="47">
        <f t="shared" si="9"/>
        <v>-3.8813903781498765E-2</v>
      </c>
      <c r="N27" s="47">
        <f t="shared" si="9"/>
        <v>-8.0226012777585815E-2</v>
      </c>
      <c r="O27" s="47">
        <f t="shared" si="9"/>
        <v>-8.0431499231674891E-2</v>
      </c>
      <c r="P27" s="47">
        <f t="shared" si="9"/>
        <v>-3.8036112263308254E-2</v>
      </c>
      <c r="Q27" s="47">
        <f>AVERAGE(AL29:AL418)/STDEVA(AL29:AL418)</f>
        <v>0.17960827646175051</v>
      </c>
      <c r="R27" s="47">
        <f>AVERAGE(AM200:AM418)/STDEVA(AM200:AM418)</f>
        <v>0.10099795169729785</v>
      </c>
      <c r="S27" s="47">
        <f>AVERAGE(AN293:AN418)/STDEVA(AN293:AN418)</f>
        <v>0.27011229706666695</v>
      </c>
      <c r="W27" s="47">
        <f>Log!B27-Log!$E27</f>
        <v>4.6568353132652521E-3</v>
      </c>
      <c r="X27" s="47">
        <f>Log!C27-Log!$E27</f>
        <v>7.1003947814569784E-3</v>
      </c>
      <c r="Y27" s="47">
        <f>Log!D27-Log!$E27</f>
        <v>-7.4976140910195527E-3</v>
      </c>
      <c r="Z27" s="47">
        <f>Log!E27-Log!$E27</f>
        <v>0</v>
      </c>
      <c r="AA27" s="47">
        <f>Log!F27-Log!$E27</f>
        <v>-3.9406459448479425E-3</v>
      </c>
      <c r="AB27" s="47">
        <f>Log!G27-Log!$E27</f>
        <v>-4.5901874269927673E-2</v>
      </c>
      <c r="AC27" s="47">
        <f>Log!H27-Log!$E27</f>
        <v>4.4814863033551422E-2</v>
      </c>
      <c r="AD27" s="47">
        <f>Log!I27-Log!$E27</f>
        <v>1.000456931215761E-2</v>
      </c>
      <c r="AE27" s="47">
        <f>Log!J27-Log!$E27</f>
        <v>4.3248876283450123E-2</v>
      </c>
      <c r="AF27" s="47">
        <f>Log!K27-Log!$E27</f>
        <v>4.5741899462907784E-2</v>
      </c>
      <c r="AG27" s="47">
        <f>Log!L27-Log!$E27</f>
        <v>4.131414503287225E-2</v>
      </c>
      <c r="AH27" s="47">
        <f>Log!M27-Log!$E27</f>
        <v>2.8974812836524186E-2</v>
      </c>
      <c r="AI27" s="47">
        <f>Log!N27-Log!$E27</f>
        <v>3.5230200673460207E-2</v>
      </c>
      <c r="AJ27" s="47">
        <f>Log!O27-Log!$E27</f>
        <v>5.3860085148164753E-2</v>
      </c>
      <c r="AK27" s="47">
        <f>Log!P27-Log!$E27</f>
        <v>-2.1946751920131208E-3</v>
      </c>
      <c r="AL27" s="47" t="e">
        <f>Log!Q27-Log!$E27</f>
        <v>#DIV/0!</v>
      </c>
      <c r="AM27" s="47" t="e">
        <f>Log!R27-Log!$E27</f>
        <v>#DIV/0!</v>
      </c>
      <c r="AN27" s="47" t="e">
        <f>Log!S27-Log!$E27</f>
        <v>#DIV/0!</v>
      </c>
    </row>
    <row r="28" spans="1:40">
      <c r="W28" s="47">
        <f>Log!B28-Log!$E28</f>
        <v>-1.6833066325644706E-2</v>
      </c>
      <c r="X28" s="47">
        <f>Log!C28-Log!$E28</f>
        <v>-2.0167571570075329E-2</v>
      </c>
      <c r="Y28" s="47">
        <f>Log!D28-Log!$E28</f>
        <v>-6.989598391304426E-3</v>
      </c>
      <c r="Z28" s="47">
        <f>Log!E28-Log!$E28</f>
        <v>0</v>
      </c>
      <c r="AA28" s="47">
        <f>Log!F28-Log!$E28</f>
        <v>-1.2504068912345678E-3</v>
      </c>
      <c r="AB28" s="47">
        <f>Log!G28-Log!$E28</f>
        <v>-3.3562375374499714E-4</v>
      </c>
      <c r="AC28" s="47">
        <f>Log!H28-Log!$E28</f>
        <v>-5.3895147392822224E-2</v>
      </c>
      <c r="AD28" s="47">
        <f>Log!I28-Log!$E28</f>
        <v>-2.6088261447478629E-2</v>
      </c>
      <c r="AE28" s="47">
        <f>Log!J28-Log!$E28</f>
        <v>-4.3867978974241738E-2</v>
      </c>
      <c r="AF28" s="47">
        <f>Log!K28-Log!$E28</f>
        <v>-4.302302301289225E-2</v>
      </c>
      <c r="AG28" s="47">
        <f>Log!L28-Log!$E28</f>
        <v>-3.7226223857675433E-2</v>
      </c>
      <c r="AH28" s="47">
        <f>Log!M28-Log!$E28</f>
        <v>-6.9918488903594783E-2</v>
      </c>
      <c r="AI28" s="47">
        <f>Log!N28-Log!$E28</f>
        <v>-3.6771346210762633E-2</v>
      </c>
      <c r="AJ28" s="47">
        <f>Log!O28-Log!$E28</f>
        <v>-4.1961993793372801E-2</v>
      </c>
      <c r="AK28" s="47">
        <f>Log!P28-Log!$E28</f>
        <v>-4.5604113783810088E-2</v>
      </c>
      <c r="AL28" s="47" t="e">
        <f>Log!Q28-Log!$E28</f>
        <v>#DIV/0!</v>
      </c>
      <c r="AM28" s="47" t="e">
        <f>Log!R28-Log!$E28</f>
        <v>#DIV/0!</v>
      </c>
      <c r="AN28" s="47" t="e">
        <f>Log!S28-Log!$E28</f>
        <v>#DIV/0!</v>
      </c>
    </row>
    <row r="29" spans="1:40">
      <c r="A29" s="47" t="s">
        <v>148</v>
      </c>
      <c r="B29" s="47">
        <f t="shared" ref="B29:S29" si="10">((B2-$A$13)/B9)</f>
        <v>-1.8681805484154365E-2</v>
      </c>
      <c r="C29" s="47">
        <f t="shared" si="10"/>
        <v>-5.5979815741070485E-2</v>
      </c>
      <c r="D29" s="47">
        <f t="shared" si="10"/>
        <v>2.2996292246100506E-2</v>
      </c>
      <c r="E29" s="47">
        <f t="shared" si="10"/>
        <v>3.8559095515138878E-2</v>
      </c>
      <c r="F29" s="47">
        <f t="shared" si="10"/>
        <v>3.0029273320370562E-2</v>
      </c>
      <c r="G29" s="47">
        <f t="shared" si="10"/>
        <v>-2.6068252694464826E-2</v>
      </c>
      <c r="H29" s="47">
        <f t="shared" si="10"/>
        <v>-0.17102373743415381</v>
      </c>
      <c r="I29" s="47">
        <f t="shared" si="10"/>
        <v>1.4816796165155993E-2</v>
      </c>
      <c r="J29" s="47">
        <f t="shared" si="10"/>
        <v>2.3075364451962999E-2</v>
      </c>
      <c r="K29" s="47">
        <f t="shared" si="10"/>
        <v>-2.8098576028723968E-2</v>
      </c>
      <c r="L29" s="47">
        <f t="shared" si="10"/>
        <v>-4.8737038589407901E-2</v>
      </c>
      <c r="M29" s="47">
        <f t="shared" si="10"/>
        <v>-1.1044393786120427E-2</v>
      </c>
      <c r="N29" s="47">
        <f t="shared" si="10"/>
        <v>-8.2583593074120359E-2</v>
      </c>
      <c r="O29" s="47">
        <f t="shared" si="10"/>
        <v>-9.1352288529319398E-2</v>
      </c>
      <c r="P29" s="47">
        <f t="shared" si="10"/>
        <v>-1.3944094637085361E-2</v>
      </c>
      <c r="Q29" s="47">
        <f t="shared" si="10"/>
        <v>0.18585421287164192</v>
      </c>
      <c r="R29" s="47">
        <f t="shared" si="10"/>
        <v>0.10347885711994467</v>
      </c>
      <c r="S29" s="47">
        <f t="shared" si="10"/>
        <v>0.27468036197788853</v>
      </c>
      <c r="W29" s="47">
        <f>Log!B29-Log!$E29</f>
        <v>2.1791092129757631E-3</v>
      </c>
      <c r="X29" s="47">
        <f>Log!C29-Log!$E29</f>
        <v>-2.0768734921254913E-2</v>
      </c>
      <c r="Y29" s="47">
        <f>Log!D29-Log!$E29</f>
        <v>-5.6333013554013805E-5</v>
      </c>
      <c r="Z29" s="47">
        <f>Log!E29-Log!$E29</f>
        <v>0</v>
      </c>
      <c r="AA29" s="47">
        <f>Log!F29-Log!$E29</f>
        <v>-1.5599857755458251E-3</v>
      </c>
      <c r="AB29" s="47">
        <f>Log!G29-Log!$E29</f>
        <v>8.4043405019793363E-4</v>
      </c>
      <c r="AC29" s="47">
        <f>Log!H29-Log!$E29</f>
        <v>3.9070555679382082E-3</v>
      </c>
      <c r="AD29" s="47">
        <f>Log!I29-Log!$E29</f>
        <v>2.8954042566358276E-2</v>
      </c>
      <c r="AE29" s="47">
        <f>Log!J29-Log!$E29</f>
        <v>6.7338137269264686E-3</v>
      </c>
      <c r="AF29" s="47">
        <f>Log!K29-Log!$E29</f>
        <v>4.1616692065069268E-3</v>
      </c>
      <c r="AG29" s="47">
        <f>Log!L29-Log!$E29</f>
        <v>1.5224829504824046E-2</v>
      </c>
      <c r="AH29" s="47">
        <f>Log!M29-Log!$E29</f>
        <v>1.2277741167110019E-2</v>
      </c>
      <c r="AI29" s="47">
        <f>Log!N29-Log!$E29</f>
        <v>8.0922407103124882E-3</v>
      </c>
      <c r="AJ29" s="47">
        <f>Log!O29-Log!$E29</f>
        <v>-8.0829253441958154E-3</v>
      </c>
      <c r="AK29" s="47">
        <f>Log!P29-Log!$E29</f>
        <v>-1.4748928949323685E-2</v>
      </c>
      <c r="AL29" s="47">
        <f>Log!Q29-Log!$E29</f>
        <v>-0.52900815401609824</v>
      </c>
      <c r="AM29" s="47" t="e">
        <f>Log!R29-Log!$E29</f>
        <v>#DIV/0!</v>
      </c>
      <c r="AN29" s="47" t="e">
        <f>Log!S29-Log!$E29</f>
        <v>#DIV/0!</v>
      </c>
    </row>
    <row r="30" spans="1:40">
      <c r="A30" s="47" t="s">
        <v>153</v>
      </c>
      <c r="B30" s="47">
        <f t="shared" ref="B30:S30" si="11">((B2-$A$13)/B9)*SQRT(52)</f>
        <v>-0.13471641518272584</v>
      </c>
      <c r="C30" s="47">
        <f t="shared" si="11"/>
        <v>-0.40367619209091155</v>
      </c>
      <c r="D30" s="47">
        <f t="shared" si="11"/>
        <v>0.16582862167774065</v>
      </c>
      <c r="E30" s="47">
        <f t="shared" si="11"/>
        <v>0.27805359203069352</v>
      </c>
      <c r="F30" s="47">
        <f t="shared" si="11"/>
        <v>0.21654416944303764</v>
      </c>
      <c r="G30" s="47">
        <f t="shared" si="11"/>
        <v>-0.18798084350329045</v>
      </c>
      <c r="H30" s="47">
        <f t="shared" si="11"/>
        <v>-1.2332697092806633</v>
      </c>
      <c r="I30" s="47">
        <f t="shared" si="11"/>
        <v>0.10684543662313627</v>
      </c>
      <c r="J30" s="47">
        <f t="shared" si="11"/>
        <v>0.16639881946314317</v>
      </c>
      <c r="K30" s="47">
        <f t="shared" si="11"/>
        <v>-0.20262171327817513</v>
      </c>
      <c r="L30" s="47">
        <f t="shared" si="11"/>
        <v>-0.35144778329675463</v>
      </c>
      <c r="M30" s="47">
        <f t="shared" si="11"/>
        <v>-7.9642256204546125E-2</v>
      </c>
      <c r="N30" s="47">
        <f t="shared" si="11"/>
        <v>-0.59551875868158743</v>
      </c>
      <c r="O30" s="47">
        <f t="shared" si="11"/>
        <v>-0.6587507208468838</v>
      </c>
      <c r="P30" s="47">
        <f t="shared" si="11"/>
        <v>-0.10055229640786739</v>
      </c>
      <c r="Q30" s="47">
        <f t="shared" si="11"/>
        <v>1.3402137885394085</v>
      </c>
      <c r="R30" s="47">
        <f t="shared" si="11"/>
        <v>0.74619665054474482</v>
      </c>
      <c r="S30" s="47">
        <f t="shared" si="11"/>
        <v>1.9807482589485725</v>
      </c>
      <c r="W30" s="47">
        <f>Log!B30-Log!$E30</f>
        <v>6.5800219109736456E-3</v>
      </c>
      <c r="X30" s="47">
        <f>Log!C30-Log!$E30</f>
        <v>2.6153916567668231E-3</v>
      </c>
      <c r="Y30" s="47">
        <f>Log!D30-Log!$E30</f>
        <v>1.4740427258379294E-2</v>
      </c>
      <c r="Z30" s="47">
        <f>Log!E30-Log!$E30</f>
        <v>0</v>
      </c>
      <c r="AA30" s="47">
        <f>Log!F30-Log!$E30</f>
        <v>1.926389018894796E-3</v>
      </c>
      <c r="AB30" s="47">
        <f>Log!G30-Log!$E30</f>
        <v>2.2507189495576639E-3</v>
      </c>
      <c r="AC30" s="47">
        <f>Log!H30-Log!$E30</f>
        <v>-2.6200044255260076E-2</v>
      </c>
      <c r="AD30" s="47">
        <f>Log!I30-Log!$E30</f>
        <v>-5.638506749892188E-3</v>
      </c>
      <c r="AE30" s="47">
        <f>Log!J30-Log!$E30</f>
        <v>-1.6977404990015498E-2</v>
      </c>
      <c r="AF30" s="47">
        <f>Log!K30-Log!$E30</f>
        <v>-1.1413000272309117E-2</v>
      </c>
      <c r="AG30" s="47">
        <f>Log!L30-Log!$E30</f>
        <v>-3.0270678808626356E-2</v>
      </c>
      <c r="AH30" s="47">
        <f>Log!M30-Log!$E30</f>
        <v>-4.8715227350476009E-2</v>
      </c>
      <c r="AI30" s="47">
        <f>Log!N30-Log!$E30</f>
        <v>-5.0752732942301315E-3</v>
      </c>
      <c r="AJ30" s="47">
        <f>Log!O30-Log!$E30</f>
        <v>-9.6124601156160182E-3</v>
      </c>
      <c r="AK30" s="47">
        <f>Log!P30-Log!$E30</f>
        <v>-2.3924351486528387E-2</v>
      </c>
      <c r="AL30" s="47">
        <f>Log!Q30-Log!$E30</f>
        <v>0.16556599983829404</v>
      </c>
      <c r="AM30" s="47" t="e">
        <f>Log!R30-Log!$E30</f>
        <v>#DIV/0!</v>
      </c>
      <c r="AN30" s="47" t="e">
        <f>Log!S30-Log!$E30</f>
        <v>#DIV/0!</v>
      </c>
    </row>
    <row r="31" spans="1:40">
      <c r="W31" s="47">
        <f>Log!B31-Log!$E31</f>
        <v>7.1400607415291802E-3</v>
      </c>
      <c r="X31" s="47">
        <f>Log!C31-Log!$E31</f>
        <v>2.8693612210474537E-3</v>
      </c>
      <c r="Y31" s="47">
        <f>Log!D31-Log!$E31</f>
        <v>2.9739812239656972E-3</v>
      </c>
      <c r="Z31" s="47">
        <f>Log!E31-Log!$E31</f>
        <v>0</v>
      </c>
      <c r="AA31" s="47">
        <f>Log!F31-Log!$E31</f>
        <v>-1.1780289582789122E-4</v>
      </c>
      <c r="AB31" s="47">
        <f>Log!G31-Log!$E31</f>
        <v>2.7986841503877969E-3</v>
      </c>
      <c r="AC31" s="47">
        <f>Log!H31-Log!$E31</f>
        <v>-3.9771423697072539E-3</v>
      </c>
      <c r="AD31" s="47">
        <f>Log!I31-Log!$E31</f>
        <v>1.0643328277619773E-2</v>
      </c>
      <c r="AE31" s="47">
        <f>Log!J31-Log!$E31</f>
        <v>3.1626887209429081E-3</v>
      </c>
      <c r="AF31" s="47">
        <f>Log!K31-Log!$E31</f>
        <v>4.5782207859852726E-3</v>
      </c>
      <c r="AG31" s="47">
        <f>Log!L31-Log!$E31</f>
        <v>1.2068102071671095E-2</v>
      </c>
      <c r="AH31" s="47">
        <f>Log!M31-Log!$E31</f>
        <v>3.8742512293415219E-3</v>
      </c>
      <c r="AI31" s="47">
        <f>Log!N31-Log!$E31</f>
        <v>-6.039826412617303E-3</v>
      </c>
      <c r="AJ31" s="47">
        <f>Log!O31-Log!$E31</f>
        <v>1.8859449398298221E-3</v>
      </c>
      <c r="AK31" s="47">
        <f>Log!P31-Log!$E31</f>
        <v>-2.4791763486094992E-2</v>
      </c>
      <c r="AL31" s="47">
        <f>Log!Q31-Log!$E31</f>
        <v>-9.8613008132415175E-3</v>
      </c>
      <c r="AM31" s="47" t="e">
        <f>Log!R31-Log!$E31</f>
        <v>#DIV/0!</v>
      </c>
      <c r="AN31" s="47" t="e">
        <f>Log!S31-Log!$E31</f>
        <v>#DIV/0!</v>
      </c>
    </row>
    <row r="32" spans="1:40">
      <c r="W32" s="47">
        <f>Log!B32-Log!$E32</f>
        <v>-3.8696878135398328E-3</v>
      </c>
      <c r="X32" s="47">
        <f>Log!C32-Log!$E32</f>
        <v>-2.0512524060531289E-2</v>
      </c>
      <c r="Y32" s="47">
        <f>Log!D32-Log!$E32</f>
        <v>5.1262139482272477E-3</v>
      </c>
      <c r="Z32" s="47">
        <f>Log!E32-Log!$E32</f>
        <v>0</v>
      </c>
      <c r="AA32" s="47">
        <f>Log!F32-Log!$E32</f>
        <v>-1.6936570403532566E-3</v>
      </c>
      <c r="AB32" s="47">
        <f>Log!G32-Log!$E32</f>
        <v>8.4803248090989033E-4</v>
      </c>
      <c r="AC32" s="47">
        <f>Log!H32-Log!$E32</f>
        <v>-2.0199222847266451E-2</v>
      </c>
      <c r="AD32" s="47">
        <f>Log!I32-Log!$E32</f>
        <v>7.8883913016192693E-3</v>
      </c>
      <c r="AE32" s="47">
        <f>Log!J32-Log!$E32</f>
        <v>-1.2638258110815172E-2</v>
      </c>
      <c r="AF32" s="47">
        <f>Log!K32-Log!$E32</f>
        <v>-8.0156046720098427E-3</v>
      </c>
      <c r="AG32" s="47">
        <f>Log!L32-Log!$E32</f>
        <v>5.5772142757691996E-3</v>
      </c>
      <c r="AH32" s="47">
        <f>Log!M32-Log!$E32</f>
        <v>-3.6816772766848145E-2</v>
      </c>
      <c r="AI32" s="47">
        <f>Log!N32-Log!$E32</f>
        <v>-1.1835932010177313E-2</v>
      </c>
      <c r="AJ32" s="47">
        <f>Log!O32-Log!$E32</f>
        <v>-4.3804680432874381E-3</v>
      </c>
      <c r="AK32" s="47">
        <f>Log!P32-Log!$E32</f>
        <v>8.4249700724808967E-3</v>
      </c>
      <c r="AL32" s="47">
        <f>Log!Q32-Log!$E32</f>
        <v>4.5442965991854781E-2</v>
      </c>
      <c r="AM32" s="47" t="e">
        <f>Log!R32-Log!$E32</f>
        <v>#DIV/0!</v>
      </c>
      <c r="AN32" s="47" t="e">
        <f>Log!S32-Log!$E32</f>
        <v>#DIV/0!</v>
      </c>
    </row>
    <row r="33" spans="23:40">
      <c r="W33" s="47">
        <f>Log!B33-Log!$E33</f>
        <v>2.6106310674435716E-2</v>
      </c>
      <c r="X33" s="47">
        <f>Log!C33-Log!$E33</f>
        <v>2.6343872488076663E-2</v>
      </c>
      <c r="Y33" s="47">
        <f>Log!D33-Log!$E33</f>
        <v>6.8055142279528705E-3</v>
      </c>
      <c r="Z33" s="47">
        <f>Log!E33-Log!$E33</f>
        <v>0</v>
      </c>
      <c r="AA33" s="47">
        <f>Log!F33-Log!$E33</f>
        <v>-2.0782196598777281E-4</v>
      </c>
      <c r="AB33" s="47">
        <f>Log!G33-Log!$E33</f>
        <v>-2.1817591708777326E-2</v>
      </c>
      <c r="AC33" s="47">
        <f>Log!H33-Log!$E33</f>
        <v>4.5856099404393745E-2</v>
      </c>
      <c r="AD33" s="47">
        <f>Log!I33-Log!$E33</f>
        <v>-9.0434937722679853E-3</v>
      </c>
      <c r="AE33" s="47">
        <f>Log!J33-Log!$E33</f>
        <v>3.6860134265710422E-2</v>
      </c>
      <c r="AF33" s="47">
        <f>Log!K33-Log!$E33</f>
        <v>4.6887064858379811E-2</v>
      </c>
      <c r="AG33" s="47">
        <f>Log!L33-Log!$E33</f>
        <v>1.1498912942409435E-2</v>
      </c>
      <c r="AH33" s="47">
        <f>Log!M33-Log!$E33</f>
        <v>3.2194499560829239E-2</v>
      </c>
      <c r="AI33" s="47">
        <f>Log!N33-Log!$E33</f>
        <v>6.0635841430942541E-2</v>
      </c>
      <c r="AJ33" s="47">
        <f>Log!O33-Log!$E33</f>
        <v>5.9841024352997887E-2</v>
      </c>
      <c r="AK33" s="47">
        <f>Log!P33-Log!$E33</f>
        <v>4.8617094390489821E-2</v>
      </c>
      <c r="AL33" s="47">
        <f>Log!Q33-Log!$E33</f>
        <v>5.4069196757740329E-2</v>
      </c>
      <c r="AM33" s="47" t="e">
        <f>Log!R33-Log!$E33</f>
        <v>#DIV/0!</v>
      </c>
      <c r="AN33" s="47" t="e">
        <f>Log!S33-Log!$E33</f>
        <v>#DIV/0!</v>
      </c>
    </row>
    <row r="34" spans="23:40">
      <c r="W34" s="47">
        <f>Log!B34-Log!$E34</f>
        <v>1.9751088003890756E-2</v>
      </c>
      <c r="X34" s="47">
        <f>Log!C34-Log!$E34</f>
        <v>5.6554338602704309E-3</v>
      </c>
      <c r="Y34" s="47">
        <f>Log!D34-Log!$E34</f>
        <v>1.0182329439222614E-2</v>
      </c>
      <c r="Z34" s="47">
        <f>Log!E34-Log!$E34</f>
        <v>0</v>
      </c>
      <c r="AA34" s="47">
        <f>Log!F34-Log!$E34</f>
        <v>2.2213041753400614E-3</v>
      </c>
      <c r="AB34" s="47">
        <f>Log!G34-Log!$E34</f>
        <v>-2.4703834979603306E-3</v>
      </c>
      <c r="AC34" s="47">
        <f>Log!H34-Log!$E34</f>
        <v>1.3397397835496398E-2</v>
      </c>
      <c r="AD34" s="47">
        <f>Log!I34-Log!$E34</f>
        <v>1.1476872411898991E-2</v>
      </c>
      <c r="AE34" s="47">
        <f>Log!J34-Log!$E34</f>
        <v>1.9929742933472432E-2</v>
      </c>
      <c r="AF34" s="47">
        <f>Log!K34-Log!$E34</f>
        <v>2.5458013592017617E-2</v>
      </c>
      <c r="AG34" s="47">
        <f>Log!L34-Log!$E34</f>
        <v>1.5306509687431191E-2</v>
      </c>
      <c r="AH34" s="47">
        <f>Log!M34-Log!$E34</f>
        <v>1.788372395714596E-2</v>
      </c>
      <c r="AI34" s="47">
        <f>Log!N34-Log!$E34</f>
        <v>-3.1867226078581092E-2</v>
      </c>
      <c r="AJ34" s="47">
        <f>Log!O34-Log!$E34</f>
        <v>-1.6941165001437351E-2</v>
      </c>
      <c r="AK34" s="47">
        <f>Log!P34-Log!$E34</f>
        <v>1.6499349569826714E-2</v>
      </c>
      <c r="AL34" s="47">
        <f>Log!Q34-Log!$E34</f>
        <v>-2.1860785215727714E-2</v>
      </c>
      <c r="AM34" s="47" t="e">
        <f>Log!R34-Log!$E34</f>
        <v>#DIV/0!</v>
      </c>
      <c r="AN34" s="47" t="e">
        <f>Log!S34-Log!$E34</f>
        <v>#DIV/0!</v>
      </c>
    </row>
    <row r="35" spans="23:40">
      <c r="W35" s="47">
        <f>Log!B35-Log!$E35</f>
        <v>-6.5764489531931116E-3</v>
      </c>
      <c r="X35" s="47">
        <f>Log!C35-Log!$E35</f>
        <v>-1.3748232708687969E-4</v>
      </c>
      <c r="Y35" s="47">
        <f>Log!D35-Log!$E35</f>
        <v>9.4430314487580179E-3</v>
      </c>
      <c r="Z35" s="47">
        <f>Log!E35-Log!$E35</f>
        <v>0</v>
      </c>
      <c r="AA35" s="47">
        <f>Log!F35-Log!$E35</f>
        <v>-3.9284073700830095E-4</v>
      </c>
      <c r="AB35" s="47">
        <f>Log!G35-Log!$E35</f>
        <v>3.5827395461281143E-2</v>
      </c>
      <c r="AC35" s="47">
        <f>Log!H35-Log!$E35</f>
        <v>2.6264874477367368E-3</v>
      </c>
      <c r="AD35" s="47">
        <f>Log!I35-Log!$E35</f>
        <v>8.3272068513338925E-3</v>
      </c>
      <c r="AE35" s="47">
        <f>Log!J35-Log!$E35</f>
        <v>7.8004372244210897E-3</v>
      </c>
      <c r="AF35" s="47">
        <f>Log!K35-Log!$E35</f>
        <v>-9.8611273848357543E-3</v>
      </c>
      <c r="AG35" s="47">
        <f>Log!L35-Log!$E35</f>
        <v>2.2380145415460892E-2</v>
      </c>
      <c r="AH35" s="47">
        <f>Log!M35-Log!$E35</f>
        <v>-3.0683277885847288E-3</v>
      </c>
      <c r="AI35" s="47">
        <f>Log!N35-Log!$E35</f>
        <v>-1.7010088604790113E-4</v>
      </c>
      <c r="AJ35" s="47">
        <f>Log!O35-Log!$E35</f>
        <v>1.8367618628612934E-3</v>
      </c>
      <c r="AK35" s="47">
        <f>Log!P35-Log!$E35</f>
        <v>1.3501032275228796E-2</v>
      </c>
      <c r="AL35" s="47">
        <f>Log!Q35-Log!$E35</f>
        <v>-3.4070973927805739E-2</v>
      </c>
      <c r="AM35" s="47" t="e">
        <f>Log!R35-Log!$E35</f>
        <v>#DIV/0!</v>
      </c>
      <c r="AN35" s="47" t="e">
        <f>Log!S35-Log!$E35</f>
        <v>#DIV/0!</v>
      </c>
    </row>
    <row r="36" spans="23:40">
      <c r="W36" s="47">
        <f>Log!B36-Log!$E36</f>
        <v>-1.0953820164732224E-2</v>
      </c>
      <c r="X36" s="47">
        <f>Log!C36-Log!$E36</f>
        <v>-2.1966464448763375E-2</v>
      </c>
      <c r="Y36" s="47">
        <f>Log!D36-Log!$E36</f>
        <v>6.3707586787235676E-3</v>
      </c>
      <c r="Z36" s="47">
        <f>Log!E36-Log!$E36</f>
        <v>0</v>
      </c>
      <c r="AA36" s="47">
        <f>Log!F36-Log!$E36</f>
        <v>-1.2622701444736234E-3</v>
      </c>
      <c r="AB36" s="47">
        <f>Log!G36-Log!$E36</f>
        <v>-3.7794250629127321E-2</v>
      </c>
      <c r="AC36" s="47">
        <f>Log!H36-Log!$E36</f>
        <v>-4.2580097955020352E-2</v>
      </c>
      <c r="AD36" s="47">
        <f>Log!I36-Log!$E36</f>
        <v>9.2916884336287364E-3</v>
      </c>
      <c r="AE36" s="47">
        <f>Log!J36-Log!$E36</f>
        <v>-3.2981807999011646E-2</v>
      </c>
      <c r="AF36" s="47">
        <f>Log!K36-Log!$E36</f>
        <v>-3.1923473535703045E-2</v>
      </c>
      <c r="AG36" s="47">
        <f>Log!L36-Log!$E36</f>
        <v>-3.3237576244563555E-2</v>
      </c>
      <c r="AH36" s="47">
        <f>Log!M36-Log!$E36</f>
        <v>-4.0980661322284499E-2</v>
      </c>
      <c r="AI36" s="47">
        <f>Log!N36-Log!$E36</f>
        <v>-3.3186278229983684E-2</v>
      </c>
      <c r="AJ36" s="47">
        <f>Log!O36-Log!$E36</f>
        <v>-3.8634349385412665E-2</v>
      </c>
      <c r="AK36" s="47">
        <f>Log!P36-Log!$E36</f>
        <v>-3.3613396126593434E-2</v>
      </c>
      <c r="AL36" s="47">
        <f>Log!Q36-Log!$E36</f>
        <v>-3.9679838609109147E-2</v>
      </c>
      <c r="AM36" s="47" t="e">
        <f>Log!R36-Log!$E36</f>
        <v>#DIV/0!</v>
      </c>
      <c r="AN36" s="47" t="e">
        <f>Log!S36-Log!$E36</f>
        <v>#DIV/0!</v>
      </c>
    </row>
    <row r="37" spans="23:40">
      <c r="W37" s="47">
        <f>Log!B37-Log!$E37</f>
        <v>4.82844324805931E-3</v>
      </c>
      <c r="X37" s="47">
        <f>Log!C37-Log!$E37</f>
        <v>-4.3367392999190861E-3</v>
      </c>
      <c r="Y37" s="47">
        <f>Log!D37-Log!$E37</f>
        <v>-7.0596985970712281E-3</v>
      </c>
      <c r="Z37" s="47">
        <f>Log!E37-Log!$E37</f>
        <v>0</v>
      </c>
      <c r="AA37" s="47">
        <f>Log!F37-Log!$E37</f>
        <v>-1.2456769306775873E-3</v>
      </c>
      <c r="AB37" s="47">
        <f>Log!G37-Log!$E37</f>
        <v>1.2614614816836421E-2</v>
      </c>
      <c r="AC37" s="47">
        <f>Log!H37-Log!$E37</f>
        <v>-9.9277786127837005E-3</v>
      </c>
      <c r="AD37" s="47">
        <f>Log!I37-Log!$E37</f>
        <v>-1.196135441928816E-2</v>
      </c>
      <c r="AE37" s="47">
        <f>Log!J37-Log!$E37</f>
        <v>-1.5439651500667234E-3</v>
      </c>
      <c r="AF37" s="47">
        <f>Log!K37-Log!$E37</f>
        <v>-1.893406348557861E-2</v>
      </c>
      <c r="AG37" s="47">
        <f>Log!L37-Log!$E37</f>
        <v>-1.6111639301431457E-2</v>
      </c>
      <c r="AH37" s="47">
        <f>Log!M37-Log!$E37</f>
        <v>-1.7947099717845673E-2</v>
      </c>
      <c r="AI37" s="47">
        <f>Log!N37-Log!$E37</f>
        <v>2.879105265919329E-3</v>
      </c>
      <c r="AJ37" s="47">
        <f>Log!O37-Log!$E37</f>
        <v>-1.2767289684553564E-2</v>
      </c>
      <c r="AK37" s="47">
        <f>Log!P37-Log!$E37</f>
        <v>-1.810476642008502E-3</v>
      </c>
      <c r="AL37" s="47">
        <f>Log!Q37-Log!$E37</f>
        <v>1.2691377479515153E-2</v>
      </c>
      <c r="AM37" s="47" t="e">
        <f>Log!R37-Log!$E37</f>
        <v>#DIV/0!</v>
      </c>
      <c r="AN37" s="47" t="e">
        <f>Log!S37-Log!$E37</f>
        <v>#DIV/0!</v>
      </c>
    </row>
    <row r="38" spans="23:40">
      <c r="W38" s="47">
        <f>Log!B38-Log!$E38</f>
        <v>4.8000855594360937E-3</v>
      </c>
      <c r="X38" s="47">
        <f>Log!C38-Log!$E38</f>
        <v>-5.5451493110155528E-3</v>
      </c>
      <c r="Y38" s="47">
        <f>Log!D38-Log!$E38</f>
        <v>-9.6498474065053602E-4</v>
      </c>
      <c r="Z38" s="47">
        <f>Log!E38-Log!$E38</f>
        <v>0</v>
      </c>
      <c r="AA38" s="47">
        <f>Log!F38-Log!$E38</f>
        <v>1.2708739620428053E-3</v>
      </c>
      <c r="AB38" s="47">
        <f>Log!G38-Log!$E38</f>
        <v>-1.4244519246752116E-2</v>
      </c>
      <c r="AC38" s="47">
        <f>Log!H38-Log!$E38</f>
        <v>-1.4705492863116783E-2</v>
      </c>
      <c r="AD38" s="47">
        <f>Log!I38-Log!$E38</f>
        <v>6.1692385145859716E-3</v>
      </c>
      <c r="AE38" s="47">
        <f>Log!J38-Log!$E38</f>
        <v>-1.8119597542217994E-2</v>
      </c>
      <c r="AF38" s="47">
        <f>Log!K38-Log!$E38</f>
        <v>-1.7070617918232986E-2</v>
      </c>
      <c r="AG38" s="47">
        <f>Log!L38-Log!$E38</f>
        <v>-3.4492063713635994E-3</v>
      </c>
      <c r="AH38" s="47">
        <f>Log!M38-Log!$E38</f>
        <v>-1.7138552960855712E-2</v>
      </c>
      <c r="AI38" s="47">
        <f>Log!N38-Log!$E38</f>
        <v>-2.9028756587657557E-2</v>
      </c>
      <c r="AJ38" s="47">
        <f>Log!O38-Log!$E38</f>
        <v>-2.0404777379827634E-2</v>
      </c>
      <c r="AK38" s="47">
        <f>Log!P38-Log!$E38</f>
        <v>6.929202905593207E-3</v>
      </c>
      <c r="AL38" s="47">
        <f>Log!Q38-Log!$E38</f>
        <v>-2.6111090719528465E-2</v>
      </c>
      <c r="AM38" s="47" t="e">
        <f>Log!R38-Log!$E38</f>
        <v>#DIV/0!</v>
      </c>
      <c r="AN38" s="47" t="e">
        <f>Log!S38-Log!$E38</f>
        <v>#DIV/0!</v>
      </c>
    </row>
    <row r="39" spans="23:40">
      <c r="W39" s="47">
        <f>Log!B39-Log!$E39</f>
        <v>-5.5099908734665831E-3</v>
      </c>
      <c r="X39" s="47">
        <f>Log!C39-Log!$E39</f>
        <v>-9.4945653761448704E-3</v>
      </c>
      <c r="Y39" s="47">
        <f>Log!D39-Log!$E39</f>
        <v>-2.607878242939371E-3</v>
      </c>
      <c r="Z39" s="47">
        <f>Log!E39-Log!$E39</f>
        <v>0</v>
      </c>
      <c r="AA39" s="47">
        <f>Log!F39-Log!$E39</f>
        <v>-3.2255285382298826E-4</v>
      </c>
      <c r="AB39" s="47">
        <f>Log!G39-Log!$E39</f>
        <v>-1.4623261435319191E-2</v>
      </c>
      <c r="AC39" s="47">
        <f>Log!H39-Log!$E39</f>
        <v>-2.0032801484175085E-2</v>
      </c>
      <c r="AD39" s="47">
        <f>Log!I39-Log!$E39</f>
        <v>-1.1100785625998588E-2</v>
      </c>
      <c r="AE39" s="47">
        <f>Log!J39-Log!$E39</f>
        <v>-4.4055661842725899E-3</v>
      </c>
      <c r="AF39" s="47">
        <f>Log!K39-Log!$E39</f>
        <v>-1.6118809823288817E-2</v>
      </c>
      <c r="AG39" s="47">
        <f>Log!L39-Log!$E39</f>
        <v>4.3098819320516284E-3</v>
      </c>
      <c r="AH39" s="47">
        <f>Log!M39-Log!$E39</f>
        <v>-4.7812128834588893E-3</v>
      </c>
      <c r="AI39" s="47">
        <f>Log!N39-Log!$E39</f>
        <v>3.840383655033891E-3</v>
      </c>
      <c r="AJ39" s="47">
        <f>Log!O39-Log!$E39</f>
        <v>-3.3568670740996495E-3</v>
      </c>
      <c r="AK39" s="47">
        <f>Log!P39-Log!$E39</f>
        <v>-5.1504107880358738E-3</v>
      </c>
      <c r="AL39" s="47">
        <f>Log!Q39-Log!$E39</f>
        <v>-3.7485538369966251E-2</v>
      </c>
      <c r="AM39" s="47" t="e">
        <f>Log!R39-Log!$E39</f>
        <v>#DIV/0!</v>
      </c>
      <c r="AN39" s="47" t="e">
        <f>Log!S39-Log!$E39</f>
        <v>#DIV/0!</v>
      </c>
    </row>
    <row r="40" spans="23:40">
      <c r="W40" s="47">
        <f>Log!B40-Log!$E40</f>
        <v>2.4886592683854129E-2</v>
      </c>
      <c r="X40" s="47">
        <f>Log!C40-Log!$E40</f>
        <v>6.9040274722409305E-3</v>
      </c>
      <c r="Y40" s="47">
        <f>Log!D40-Log!$E40</f>
        <v>1.050332714818473E-2</v>
      </c>
      <c r="Z40" s="47">
        <f>Log!E40-Log!$E40</f>
        <v>0</v>
      </c>
      <c r="AA40" s="47">
        <f>Log!F40-Log!$E40</f>
        <v>3.0492863702354942E-3</v>
      </c>
      <c r="AB40" s="47">
        <f>Log!G40-Log!$E40</f>
        <v>5.9055190665737181E-2</v>
      </c>
      <c r="AC40" s="47">
        <f>Log!H40-Log!$E40</f>
        <v>2.2166605190971022E-3</v>
      </c>
      <c r="AD40" s="47">
        <f>Log!I40-Log!$E40</f>
        <v>2.3446695420973444E-2</v>
      </c>
      <c r="AE40" s="47">
        <f>Log!J40-Log!$E40</f>
        <v>5.4938527686732089E-3</v>
      </c>
      <c r="AF40" s="47">
        <f>Log!K40-Log!$E40</f>
        <v>8.0371410206496793E-3</v>
      </c>
      <c r="AG40" s="47">
        <f>Log!L40-Log!$E40</f>
        <v>2.2932273746016099E-2</v>
      </c>
      <c r="AH40" s="47">
        <f>Log!M40-Log!$E40</f>
        <v>-1.7445201733653437E-2</v>
      </c>
      <c r="AI40" s="47">
        <f>Log!N40-Log!$E40</f>
        <v>3.121148739551954E-2</v>
      </c>
      <c r="AJ40" s="47">
        <f>Log!O40-Log!$E40</f>
        <v>9.3754924063597974E-3</v>
      </c>
      <c r="AK40" s="47">
        <f>Log!P40-Log!$E40</f>
        <v>1.3751083294211127E-2</v>
      </c>
      <c r="AL40" s="47">
        <f>Log!Q40-Log!$E40</f>
        <v>0.45588743680857724</v>
      </c>
      <c r="AM40" s="47" t="e">
        <f>Log!R40-Log!$E40</f>
        <v>#DIV/0!</v>
      </c>
      <c r="AN40" s="47" t="e">
        <f>Log!S40-Log!$E40</f>
        <v>#DIV/0!</v>
      </c>
    </row>
    <row r="41" spans="23:40">
      <c r="W41" s="47">
        <f>Log!B41-Log!$E41</f>
        <v>-3.8528134737362968E-3</v>
      </c>
      <c r="X41" s="47">
        <f>Log!C41-Log!$E41</f>
        <v>-5.9019293414654186E-3</v>
      </c>
      <c r="Y41" s="47">
        <f>Log!D41-Log!$E41</f>
        <v>9.7422097990000588E-3</v>
      </c>
      <c r="Z41" s="47">
        <f>Log!E41-Log!$E41</f>
        <v>0</v>
      </c>
      <c r="AA41" s="47">
        <f>Log!F41-Log!$E41</f>
        <v>-1.2280710243338898E-3</v>
      </c>
      <c r="AB41" s="47">
        <f>Log!G41-Log!$E41</f>
        <v>-1.8033555100698435E-2</v>
      </c>
      <c r="AC41" s="47">
        <f>Log!H41-Log!$E41</f>
        <v>-1.7929947394119922E-2</v>
      </c>
      <c r="AD41" s="47">
        <f>Log!I41-Log!$E41</f>
        <v>2.9460158577310179E-3</v>
      </c>
      <c r="AE41" s="47">
        <f>Log!J41-Log!$E41</f>
        <v>-1.4423332735461048E-2</v>
      </c>
      <c r="AF41" s="47">
        <f>Log!K41-Log!$E41</f>
        <v>-1.065687412324311E-2</v>
      </c>
      <c r="AG41" s="47">
        <f>Log!L41-Log!$E41</f>
        <v>-1.1128539926337177E-2</v>
      </c>
      <c r="AH41" s="47">
        <f>Log!M41-Log!$E41</f>
        <v>-3.4501076164195767E-2</v>
      </c>
      <c r="AI41" s="47">
        <f>Log!N41-Log!$E41</f>
        <v>1.4395107134285087E-3</v>
      </c>
      <c r="AJ41" s="47">
        <f>Log!O41-Log!$E41</f>
        <v>-2.2509566385709771E-2</v>
      </c>
      <c r="AK41" s="47">
        <f>Log!P41-Log!$E41</f>
        <v>-2.3811400470810408E-3</v>
      </c>
      <c r="AL41" s="47">
        <f>Log!Q41-Log!$E41</f>
        <v>3.4058542603681442E-2</v>
      </c>
      <c r="AM41" s="47" t="e">
        <f>Log!R41-Log!$E41</f>
        <v>#DIV/0!</v>
      </c>
      <c r="AN41" s="47" t="e">
        <f>Log!S41-Log!$E41</f>
        <v>#DIV/0!</v>
      </c>
    </row>
    <row r="42" spans="23:40">
      <c r="W42" s="47">
        <f>Log!B42-Log!$E42</f>
        <v>8.5277335686587043E-3</v>
      </c>
      <c r="X42" s="47">
        <f>Log!C42-Log!$E42</f>
        <v>-5.4707108480228925E-3</v>
      </c>
      <c r="Y42" s="47">
        <f>Log!D42-Log!$E42</f>
        <v>2.1219794748220007E-3</v>
      </c>
      <c r="Z42" s="47">
        <f>Log!E42-Log!$E42</f>
        <v>0</v>
      </c>
      <c r="AA42" s="47">
        <f>Log!F42-Log!$E42</f>
        <v>-8.7753228253384906E-4</v>
      </c>
      <c r="AB42" s="47">
        <f>Log!G42-Log!$E42</f>
        <v>-3.0209959388588996E-2</v>
      </c>
      <c r="AC42" s="47">
        <f>Log!H42-Log!$E42</f>
        <v>-1.458169430342377E-2</v>
      </c>
      <c r="AD42" s="47">
        <f>Log!I42-Log!$E42</f>
        <v>-6.4315189046344583E-4</v>
      </c>
      <c r="AE42" s="47">
        <f>Log!J42-Log!$E42</f>
        <v>-1.2458941569455095E-3</v>
      </c>
      <c r="AF42" s="47">
        <f>Log!K42-Log!$E42</f>
        <v>-4.8541711973442815E-3</v>
      </c>
      <c r="AG42" s="47">
        <f>Log!L42-Log!$E42</f>
        <v>-1.2546435273110106E-3</v>
      </c>
      <c r="AH42" s="47">
        <f>Log!M42-Log!$E42</f>
        <v>-2.9292512075942731E-2</v>
      </c>
      <c r="AI42" s="47">
        <f>Log!N42-Log!$E42</f>
        <v>3.3139154570203024E-3</v>
      </c>
      <c r="AJ42" s="47">
        <f>Log!O42-Log!$E42</f>
        <v>-1.4056109815516922E-3</v>
      </c>
      <c r="AK42" s="47">
        <f>Log!P42-Log!$E42</f>
        <v>7.9554848387063965E-3</v>
      </c>
      <c r="AL42" s="47">
        <f>Log!Q42-Log!$E42</f>
        <v>0.10873118462490904</v>
      </c>
      <c r="AM42" s="47" t="e">
        <f>Log!R42-Log!$E42</f>
        <v>#DIV/0!</v>
      </c>
      <c r="AN42" s="47" t="e">
        <f>Log!S42-Log!$E42</f>
        <v>#DIV/0!</v>
      </c>
    </row>
    <row r="43" spans="23:40">
      <c r="W43" s="47">
        <f>Log!B43-Log!$E43</f>
        <v>-1.8906991105903776E-3</v>
      </c>
      <c r="X43" s="47">
        <f>Log!C43-Log!$E43</f>
        <v>-1.7345740006911328E-2</v>
      </c>
      <c r="Y43" s="47">
        <f>Log!D43-Log!$E43</f>
        <v>-3.9614669136443553E-4</v>
      </c>
      <c r="Z43" s="47">
        <f>Log!E43-Log!$E43</f>
        <v>0</v>
      </c>
      <c r="AA43" s="47">
        <f>Log!F43-Log!$E43</f>
        <v>2.2820905714390462E-4</v>
      </c>
      <c r="AB43" s="47">
        <f>Log!G43-Log!$E43</f>
        <v>6.5507545551185195E-3</v>
      </c>
      <c r="AC43" s="47">
        <f>Log!H43-Log!$E43</f>
        <v>-1.3751132810083978E-3</v>
      </c>
      <c r="AD43" s="47">
        <f>Log!I43-Log!$E43</f>
        <v>5.9995992562248013E-3</v>
      </c>
      <c r="AE43" s="47">
        <f>Log!J43-Log!$E43</f>
        <v>-2.9611575196107336E-3</v>
      </c>
      <c r="AF43" s="47">
        <f>Log!K43-Log!$E43</f>
        <v>-6.345022516727564E-3</v>
      </c>
      <c r="AG43" s="47">
        <f>Log!L43-Log!$E43</f>
        <v>-5.9207422559781229E-3</v>
      </c>
      <c r="AH43" s="47">
        <f>Log!M43-Log!$E43</f>
        <v>-3.9068231577265109E-3</v>
      </c>
      <c r="AI43" s="47">
        <f>Log!N43-Log!$E43</f>
        <v>-9.0303794658743526E-4</v>
      </c>
      <c r="AJ43" s="47">
        <f>Log!O43-Log!$E43</f>
        <v>1.8868695239894358E-3</v>
      </c>
      <c r="AK43" s="47">
        <f>Log!P43-Log!$E43</f>
        <v>-3.3055206388440603E-2</v>
      </c>
      <c r="AL43" s="47">
        <f>Log!Q43-Log!$E43</f>
        <v>0.51554826500404338</v>
      </c>
      <c r="AM43" s="47" t="e">
        <f>Log!R43-Log!$E43</f>
        <v>#DIV/0!</v>
      </c>
      <c r="AN43" s="47" t="e">
        <f>Log!S43-Log!$E43</f>
        <v>#DIV/0!</v>
      </c>
    </row>
    <row r="44" spans="23:40">
      <c r="W44" s="47">
        <f>Log!B44-Log!$E44</f>
        <v>5.0103639417607999E-3</v>
      </c>
      <c r="X44" s="47">
        <f>Log!C44-Log!$E44</f>
        <v>1.028224035938133E-2</v>
      </c>
      <c r="Y44" s="47">
        <f>Log!D44-Log!$E44</f>
        <v>-1.5668762841817001E-2</v>
      </c>
      <c r="Z44" s="47">
        <f>Log!E44-Log!$E44</f>
        <v>0</v>
      </c>
      <c r="AA44" s="47">
        <f>Log!F44-Log!$E44</f>
        <v>2.0690763159960816E-4</v>
      </c>
      <c r="AB44" s="47">
        <f>Log!G44-Log!$E44</f>
        <v>2.8847323500397299E-3</v>
      </c>
      <c r="AC44" s="47">
        <f>Log!H44-Log!$E44</f>
        <v>-2.202482553616319E-3</v>
      </c>
      <c r="AD44" s="47">
        <f>Log!I44-Log!$E44</f>
        <v>-8.9472300882372739E-3</v>
      </c>
      <c r="AE44" s="47">
        <f>Log!J44-Log!$E44</f>
        <v>1.7724782929143786E-3</v>
      </c>
      <c r="AF44" s="47">
        <f>Log!K44-Log!$E44</f>
        <v>5.9134242596075191E-3</v>
      </c>
      <c r="AG44" s="47">
        <f>Log!L44-Log!$E44</f>
        <v>-3.405583157282714E-3</v>
      </c>
      <c r="AH44" s="47">
        <f>Log!M44-Log!$E44</f>
        <v>9.6561836825734921E-4</v>
      </c>
      <c r="AI44" s="47">
        <f>Log!N44-Log!$E44</f>
        <v>-7.6350250959872899E-4</v>
      </c>
      <c r="AJ44" s="47">
        <f>Log!O44-Log!$E44</f>
        <v>-1.9434541862473009E-2</v>
      </c>
      <c r="AK44" s="47">
        <f>Log!P44-Log!$E44</f>
        <v>1.8757726412173454E-2</v>
      </c>
      <c r="AL44" s="47">
        <f>Log!Q44-Log!$E44</f>
        <v>0.56944655451474302</v>
      </c>
      <c r="AM44" s="47" t="e">
        <f>Log!R44-Log!$E44</f>
        <v>#DIV/0!</v>
      </c>
      <c r="AN44" s="47" t="e">
        <f>Log!S44-Log!$E44</f>
        <v>#DIV/0!</v>
      </c>
    </row>
    <row r="45" spans="23:40">
      <c r="W45" s="47">
        <f>Log!B45-Log!$E45</f>
        <v>3.7680495548701662E-3</v>
      </c>
      <c r="X45" s="47">
        <f>Log!C45-Log!$E45</f>
        <v>-7.7581397251436056E-3</v>
      </c>
      <c r="Y45" s="47">
        <f>Log!D45-Log!$E45</f>
        <v>1.9185847866129049E-2</v>
      </c>
      <c r="Z45" s="47">
        <f>Log!E45-Log!$E45</f>
        <v>0</v>
      </c>
      <c r="AA45" s="47">
        <f>Log!F45-Log!$E45</f>
        <v>-1.8899359067309218E-4</v>
      </c>
      <c r="AB45" s="47">
        <f>Log!G45-Log!$E45</f>
        <v>2.3758226654951461E-2</v>
      </c>
      <c r="AC45" s="47">
        <f>Log!H45-Log!$E45</f>
        <v>-3.4736514229002237E-2</v>
      </c>
      <c r="AD45" s="47">
        <f>Log!I45-Log!$E45</f>
        <v>-9.51786153667529E-3</v>
      </c>
      <c r="AE45" s="47">
        <f>Log!J45-Log!$E45</f>
        <v>-2.6690106042934598E-2</v>
      </c>
      <c r="AF45" s="47">
        <f>Log!K45-Log!$E45</f>
        <v>-2.5383374849535754E-2</v>
      </c>
      <c r="AG45" s="47">
        <f>Log!L45-Log!$E45</f>
        <v>-1.2689618788283546E-2</v>
      </c>
      <c r="AH45" s="47">
        <f>Log!M45-Log!$E45</f>
        <v>-4.8157464462990317E-2</v>
      </c>
      <c r="AI45" s="47">
        <f>Log!N45-Log!$E45</f>
        <v>-3.3751740566524725E-2</v>
      </c>
      <c r="AJ45" s="47">
        <f>Log!O45-Log!$E45</f>
        <v>-1.0465573627161436E-2</v>
      </c>
      <c r="AK45" s="47">
        <f>Log!P45-Log!$E45</f>
        <v>1.3579965579050904E-3</v>
      </c>
      <c r="AL45" s="47">
        <f>Log!Q45-Log!$E45</f>
        <v>-0.23191543737359169</v>
      </c>
      <c r="AM45" s="47" t="e">
        <f>Log!R45-Log!$E45</f>
        <v>#DIV/0!</v>
      </c>
      <c r="AN45" s="47" t="e">
        <f>Log!S45-Log!$E45</f>
        <v>#DIV/0!</v>
      </c>
    </row>
    <row r="46" spans="23:40">
      <c r="W46" s="47">
        <f>Log!B46-Log!$E46</f>
        <v>-1.1384227830391752E-2</v>
      </c>
      <c r="X46" s="47">
        <f>Log!C46-Log!$E46</f>
        <v>9.7575334349454899E-3</v>
      </c>
      <c r="Y46" s="47">
        <f>Log!D46-Log!$E46</f>
        <v>-2.1522964160070504E-2</v>
      </c>
      <c r="Z46" s="47">
        <f>Log!E46-Log!$E46</f>
        <v>0</v>
      </c>
      <c r="AA46" s="47">
        <f>Log!F46-Log!$E46</f>
        <v>-3.5224800089945704E-4</v>
      </c>
      <c r="AB46" s="47">
        <f>Log!G46-Log!$E46</f>
        <v>2.4021264406636732E-3</v>
      </c>
      <c r="AC46" s="47">
        <f>Log!H46-Log!$E46</f>
        <v>1.5906887798471284E-2</v>
      </c>
      <c r="AD46" s="47">
        <f>Log!I46-Log!$E46</f>
        <v>-3.1844128049703588E-3</v>
      </c>
      <c r="AE46" s="47">
        <f>Log!J46-Log!$E46</f>
        <v>5.4569854550000178E-3</v>
      </c>
      <c r="AF46" s="47">
        <f>Log!K46-Log!$E46</f>
        <v>-7.0185596439668527E-4</v>
      </c>
      <c r="AG46" s="47">
        <f>Log!L46-Log!$E46</f>
        <v>-3.6548504694088324E-3</v>
      </c>
      <c r="AH46" s="47">
        <f>Log!M46-Log!$E46</f>
        <v>3.445782670756177E-2</v>
      </c>
      <c r="AI46" s="47">
        <f>Log!N46-Log!$E46</f>
        <v>2.9049837965214639E-2</v>
      </c>
      <c r="AJ46" s="47">
        <f>Log!O46-Log!$E46</f>
        <v>3.2063356086954389E-2</v>
      </c>
      <c r="AK46" s="47">
        <f>Log!P46-Log!$E46</f>
        <v>1.7670124044912607E-2</v>
      </c>
      <c r="AL46" s="47">
        <f>Log!Q46-Log!$E46</f>
        <v>1.4417275163485104E-2</v>
      </c>
      <c r="AM46" s="47" t="e">
        <f>Log!R46-Log!$E46</f>
        <v>#DIV/0!</v>
      </c>
      <c r="AN46" s="47" t="e">
        <f>Log!S46-Log!$E46</f>
        <v>#DIV/0!</v>
      </c>
    </row>
    <row r="47" spans="23:40">
      <c r="W47" s="47">
        <f>Log!B47-Log!$E47</f>
        <v>-9.9037314279032326E-3</v>
      </c>
      <c r="X47" s="47">
        <f>Log!C47-Log!$E47</f>
        <v>-9.3348145830270367E-3</v>
      </c>
      <c r="Y47" s="47">
        <f>Log!D47-Log!$E47</f>
        <v>-1.8025038250516878E-2</v>
      </c>
      <c r="Z47" s="47">
        <f>Log!E47-Log!$E47</f>
        <v>0</v>
      </c>
      <c r="AA47" s="47">
        <f>Log!F47-Log!$E47</f>
        <v>1.5199280640713253E-3</v>
      </c>
      <c r="AB47" s="47">
        <f>Log!G47-Log!$E47</f>
        <v>-2.2611392202251713E-2</v>
      </c>
      <c r="AC47" s="47">
        <f>Log!H47-Log!$E47</f>
        <v>-3.5585052756511091E-3</v>
      </c>
      <c r="AD47" s="47">
        <f>Log!I47-Log!$E47</f>
        <v>-2.905759584287659E-2</v>
      </c>
      <c r="AE47" s="47">
        <f>Log!J47-Log!$E47</f>
        <v>4.9271468922716718E-3</v>
      </c>
      <c r="AF47" s="47">
        <f>Log!K47-Log!$E47</f>
        <v>-1.4353835945832113E-2</v>
      </c>
      <c r="AG47" s="47">
        <f>Log!L47-Log!$E47</f>
        <v>-1.0829203389316418E-2</v>
      </c>
      <c r="AH47" s="47">
        <f>Log!M47-Log!$E47</f>
        <v>1.5609661900090128E-2</v>
      </c>
      <c r="AI47" s="47">
        <f>Log!N47-Log!$E47</f>
        <v>-2.3744494719325597E-2</v>
      </c>
      <c r="AJ47" s="47">
        <f>Log!O47-Log!$E47</f>
        <v>-1.957325410326686E-3</v>
      </c>
      <c r="AK47" s="47">
        <f>Log!P47-Log!$E47</f>
        <v>-3.2850474278673977E-2</v>
      </c>
      <c r="AL47" s="47">
        <f>Log!Q47-Log!$E47</f>
        <v>-2.3686578187839442E-2</v>
      </c>
      <c r="AM47" s="47" t="e">
        <f>Log!R47-Log!$E47</f>
        <v>#DIV/0!</v>
      </c>
      <c r="AN47" s="47" t="e">
        <f>Log!S47-Log!$E47</f>
        <v>#DIV/0!</v>
      </c>
    </row>
    <row r="48" spans="23:40">
      <c r="W48" s="47">
        <f>Log!B48-Log!$E48</f>
        <v>8.4000740791103159E-4</v>
      </c>
      <c r="X48" s="47">
        <f>Log!C48-Log!$E48</f>
        <v>1.6102367176328874E-2</v>
      </c>
      <c r="Y48" s="47">
        <f>Log!D48-Log!$E48</f>
        <v>1.5480051593578965E-3</v>
      </c>
      <c r="Z48" s="47">
        <f>Log!E48-Log!$E48</f>
        <v>0</v>
      </c>
      <c r="AA48" s="47">
        <f>Log!F48-Log!$E48</f>
        <v>7.9035361727274739E-5</v>
      </c>
      <c r="AB48" s="47">
        <f>Log!G48-Log!$E48</f>
        <v>3.5015667515325977E-2</v>
      </c>
      <c r="AC48" s="47">
        <f>Log!H48-Log!$E48</f>
        <v>1.7997663623119414E-2</v>
      </c>
      <c r="AD48" s="47">
        <f>Log!I48-Log!$E48</f>
        <v>1.0249352448366347E-2</v>
      </c>
      <c r="AE48" s="47">
        <f>Log!J48-Log!$E48</f>
        <v>3.6866500520149441E-3</v>
      </c>
      <c r="AF48" s="47">
        <f>Log!K48-Log!$E48</f>
        <v>1.3843737480505462E-2</v>
      </c>
      <c r="AG48" s="47">
        <f>Log!L48-Log!$E48</f>
        <v>-6.78991530786743E-3</v>
      </c>
      <c r="AH48" s="47">
        <f>Log!M48-Log!$E48</f>
        <v>3.2835338048461109E-2</v>
      </c>
      <c r="AI48" s="47">
        <f>Log!N48-Log!$E48</f>
        <v>2.0784962253478402E-2</v>
      </c>
      <c r="AJ48" s="47">
        <f>Log!O48-Log!$E48</f>
        <v>9.774952657989425E-3</v>
      </c>
      <c r="AK48" s="47">
        <f>Log!P48-Log!$E48</f>
        <v>3.1161927833743774E-2</v>
      </c>
      <c r="AL48" s="47">
        <f>Log!Q48-Log!$E48</f>
        <v>-0.33097758199281951</v>
      </c>
      <c r="AM48" s="47" t="e">
        <f>Log!R48-Log!$E48</f>
        <v>#DIV/0!</v>
      </c>
      <c r="AN48" s="47" t="e">
        <f>Log!S48-Log!$E48</f>
        <v>#DIV/0!</v>
      </c>
    </row>
    <row r="49" spans="23:40">
      <c r="W49" s="47">
        <f>Log!B49-Log!$E49</f>
        <v>-1.4030077420414677E-3</v>
      </c>
      <c r="X49" s="47">
        <f>Log!C49-Log!$E49</f>
        <v>-6.135110310359241E-3</v>
      </c>
      <c r="Y49" s="47">
        <f>Log!D49-Log!$E49</f>
        <v>-9.7307169919568642E-4</v>
      </c>
      <c r="Z49" s="47">
        <f>Log!E49-Log!$E49</f>
        <v>0</v>
      </c>
      <c r="AA49" s="47">
        <f>Log!F49-Log!$E49</f>
        <v>1.5988881770396778E-3</v>
      </c>
      <c r="AB49" s="47">
        <f>Log!G49-Log!$E49</f>
        <v>3.6069549777581505E-2</v>
      </c>
      <c r="AC49" s="47">
        <f>Log!H49-Log!$E49</f>
        <v>-3.199276462325551E-2</v>
      </c>
      <c r="AD49" s="47">
        <f>Log!I49-Log!$E49</f>
        <v>2.0013512362379825E-3</v>
      </c>
      <c r="AE49" s="47">
        <f>Log!J49-Log!$E49</f>
        <v>-2.474301907479352E-2</v>
      </c>
      <c r="AF49" s="47">
        <f>Log!K49-Log!$E49</f>
        <v>-2.9210242921693476E-2</v>
      </c>
      <c r="AG49" s="47">
        <f>Log!L49-Log!$E49</f>
        <v>-1.6245455405777778E-2</v>
      </c>
      <c r="AH49" s="47">
        <f>Log!M49-Log!$E49</f>
        <v>-2.3495328605110277E-2</v>
      </c>
      <c r="AI49" s="47">
        <f>Log!N49-Log!$E49</f>
        <v>-6.1724741787742024E-2</v>
      </c>
      <c r="AJ49" s="47">
        <f>Log!O49-Log!$E49</f>
        <v>-5.4397925991936782E-2</v>
      </c>
      <c r="AK49" s="47">
        <f>Log!P49-Log!$E49</f>
        <v>3.734388243869239E-3</v>
      </c>
      <c r="AL49" s="47">
        <f>Log!Q49-Log!$E49</f>
        <v>0.11666036205452927</v>
      </c>
      <c r="AM49" s="47" t="e">
        <f>Log!R49-Log!$E49</f>
        <v>#DIV/0!</v>
      </c>
      <c r="AN49" s="47" t="e">
        <f>Log!S49-Log!$E49</f>
        <v>#DIV/0!</v>
      </c>
    </row>
    <row r="50" spans="23:40">
      <c r="W50" s="47">
        <f>Log!B50-Log!$E50</f>
        <v>-1.1790228023417702E-2</v>
      </c>
      <c r="X50" s="47">
        <f>Log!C50-Log!$E50</f>
        <v>-1.1429039210937957E-2</v>
      </c>
      <c r="Y50" s="47">
        <f>Log!D50-Log!$E50</f>
        <v>-1.4050274946390934E-2</v>
      </c>
      <c r="Z50" s="47">
        <f>Log!E50-Log!$E50</f>
        <v>0</v>
      </c>
      <c r="AA50" s="47">
        <f>Log!F50-Log!$E50</f>
        <v>-7.9402441880945668E-4</v>
      </c>
      <c r="AB50" s="47">
        <f>Log!G50-Log!$E50</f>
        <v>-1.7820488044309489E-2</v>
      </c>
      <c r="AC50" s="47">
        <f>Log!H50-Log!$E50</f>
        <v>-1.3456531746007907E-2</v>
      </c>
      <c r="AD50" s="47">
        <f>Log!I50-Log!$E50</f>
        <v>-2.7930078766963115E-2</v>
      </c>
      <c r="AE50" s="47">
        <f>Log!J50-Log!$E50</f>
        <v>-1.8052966033414507E-2</v>
      </c>
      <c r="AF50" s="47">
        <f>Log!K50-Log!$E50</f>
        <v>-1.8164581334966061E-2</v>
      </c>
      <c r="AG50" s="47">
        <f>Log!L50-Log!$E50</f>
        <v>-2.0659097768888662E-2</v>
      </c>
      <c r="AH50" s="47">
        <f>Log!M50-Log!$E50</f>
        <v>-2.4409174115398287E-2</v>
      </c>
      <c r="AI50" s="47">
        <f>Log!N50-Log!$E50</f>
        <v>-2.101057997279613E-4</v>
      </c>
      <c r="AJ50" s="47">
        <f>Log!O50-Log!$E50</f>
        <v>3.5492838431882851E-3</v>
      </c>
      <c r="AK50" s="47">
        <f>Log!P50-Log!$E50</f>
        <v>-2.781051199690341E-2</v>
      </c>
      <c r="AL50" s="47">
        <f>Log!Q50-Log!$E50</f>
        <v>7.9942909926269692E-2</v>
      </c>
      <c r="AM50" s="47" t="e">
        <f>Log!R50-Log!$E50</f>
        <v>#DIV/0!</v>
      </c>
      <c r="AN50" s="47" t="e">
        <f>Log!S50-Log!$E50</f>
        <v>#DIV/0!</v>
      </c>
    </row>
    <row r="51" spans="23:40">
      <c r="W51" s="47">
        <f>Log!B51-Log!$E51</f>
        <v>7.8684152280947914E-3</v>
      </c>
      <c r="X51" s="47">
        <f>Log!C51-Log!$E51</f>
        <v>-2.2023350004048382E-3</v>
      </c>
      <c r="Y51" s="47">
        <f>Log!D51-Log!$E51</f>
        <v>-7.5246437644009628E-3</v>
      </c>
      <c r="Z51" s="47">
        <f>Log!E51-Log!$E51</f>
        <v>0</v>
      </c>
      <c r="AA51" s="47">
        <f>Log!F51-Log!$E51</f>
        <v>1.372072678561784E-3</v>
      </c>
      <c r="AB51" s="47">
        <f>Log!G51-Log!$E51</f>
        <v>1.2016371091169799E-2</v>
      </c>
      <c r="AC51" s="47">
        <f>Log!H51-Log!$E51</f>
        <v>-9.441765415444071E-4</v>
      </c>
      <c r="AD51" s="47">
        <f>Log!I51-Log!$E51</f>
        <v>-1.7874166289692382E-2</v>
      </c>
      <c r="AE51" s="47">
        <f>Log!J51-Log!$E51</f>
        <v>-5.7864624795591355E-3</v>
      </c>
      <c r="AF51" s="47">
        <f>Log!K51-Log!$E51</f>
        <v>-2.0489833595195388E-2</v>
      </c>
      <c r="AG51" s="47">
        <f>Log!L51-Log!$E51</f>
        <v>1.7379748813544846E-3</v>
      </c>
      <c r="AH51" s="47">
        <f>Log!M51-Log!$E51</f>
        <v>1.5040675874486502E-2</v>
      </c>
      <c r="AI51" s="47">
        <f>Log!N51-Log!$E51</f>
        <v>-1.4364943686179148E-2</v>
      </c>
      <c r="AJ51" s="47">
        <f>Log!O51-Log!$E51</f>
        <v>1.4840835959075243E-3</v>
      </c>
      <c r="AK51" s="47">
        <f>Log!P51-Log!$E51</f>
        <v>-5.9668432428883721E-3</v>
      </c>
      <c r="AL51" s="47">
        <f>Log!Q51-Log!$E51</f>
        <v>9.7624353684365173E-2</v>
      </c>
      <c r="AM51" s="47" t="e">
        <f>Log!R51-Log!$E51</f>
        <v>#DIV/0!</v>
      </c>
      <c r="AN51" s="47" t="e">
        <f>Log!S51-Log!$E51</f>
        <v>#DIV/0!</v>
      </c>
    </row>
    <row r="52" spans="23:40">
      <c r="W52" s="47">
        <f>Log!B52-Log!$E52</f>
        <v>-7.0745252560839153E-3</v>
      </c>
      <c r="X52" s="47">
        <f>Log!C52-Log!$E52</f>
        <v>-3.9576987289432035E-3</v>
      </c>
      <c r="Y52" s="47">
        <f>Log!D52-Log!$E52</f>
        <v>1.2555698288049246E-2</v>
      </c>
      <c r="Z52" s="47">
        <f>Log!E52-Log!$E52</f>
        <v>0</v>
      </c>
      <c r="AA52" s="47">
        <f>Log!F52-Log!$E52</f>
        <v>-1.8941897765325771E-3</v>
      </c>
      <c r="AB52" s="47">
        <f>Log!G52-Log!$E52</f>
        <v>9.5545944874139647E-3</v>
      </c>
      <c r="AC52" s="47">
        <f>Log!H52-Log!$E52</f>
        <v>-1.3038399080798058E-2</v>
      </c>
      <c r="AD52" s="47">
        <f>Log!I52-Log!$E52</f>
        <v>1.8830081175811864E-2</v>
      </c>
      <c r="AE52" s="47">
        <f>Log!J52-Log!$E52</f>
        <v>2.0383812012508707E-3</v>
      </c>
      <c r="AF52" s="47">
        <f>Log!K52-Log!$E52</f>
        <v>-7.8241124285730809E-3</v>
      </c>
      <c r="AG52" s="47">
        <f>Log!L52-Log!$E52</f>
        <v>-5.2955334126247606E-3</v>
      </c>
      <c r="AH52" s="47">
        <f>Log!M52-Log!$E52</f>
        <v>-1.2618848356449828E-2</v>
      </c>
      <c r="AI52" s="47">
        <f>Log!N52-Log!$E52</f>
        <v>-1.5066101057778888E-2</v>
      </c>
      <c r="AJ52" s="47">
        <f>Log!O52-Log!$E52</f>
        <v>-3.2388001053791533E-2</v>
      </c>
      <c r="AK52" s="47">
        <f>Log!P52-Log!$E52</f>
        <v>-9.456141794904567E-3</v>
      </c>
      <c r="AL52" s="47">
        <f>Log!Q52-Log!$E52</f>
        <v>0.11095743969954319</v>
      </c>
      <c r="AM52" s="47" t="e">
        <f>Log!R52-Log!$E52</f>
        <v>#DIV/0!</v>
      </c>
      <c r="AN52" s="47" t="e">
        <f>Log!S52-Log!$E52</f>
        <v>#DIV/0!</v>
      </c>
    </row>
    <row r="53" spans="23:40">
      <c r="W53" s="47">
        <f>Log!B53-Log!$E53</f>
        <v>8.7917506171176947E-3</v>
      </c>
      <c r="X53" s="47">
        <f>Log!C53-Log!$E53</f>
        <v>1.2237132171019082E-2</v>
      </c>
      <c r="Y53" s="47">
        <f>Log!D53-Log!$E53</f>
        <v>1.0412611505726511E-2</v>
      </c>
      <c r="Z53" s="47">
        <f>Log!E53-Log!$E53</f>
        <v>0</v>
      </c>
      <c r="AA53" s="47">
        <f>Log!F53-Log!$E53</f>
        <v>9.4434874206275783E-4</v>
      </c>
      <c r="AB53" s="47">
        <f>Log!G53-Log!$E53</f>
        <v>5.973277745101987E-3</v>
      </c>
      <c r="AC53" s="47">
        <f>Log!H53-Log!$E53</f>
        <v>-1.9222603143514666E-3</v>
      </c>
      <c r="AD53" s="47">
        <f>Log!I53-Log!$E53</f>
        <v>1.5625092140986761E-2</v>
      </c>
      <c r="AE53" s="47">
        <f>Log!J53-Log!$E53</f>
        <v>6.1561703598640672E-3</v>
      </c>
      <c r="AF53" s="47">
        <f>Log!K53-Log!$E53</f>
        <v>-2.9226524178179217E-3</v>
      </c>
      <c r="AG53" s="47">
        <f>Log!L53-Log!$E53</f>
        <v>-1.1485727763467252E-3</v>
      </c>
      <c r="AH53" s="47">
        <f>Log!M53-Log!$E53</f>
        <v>-1.760690732000084E-2</v>
      </c>
      <c r="AI53" s="47">
        <f>Log!N53-Log!$E53</f>
        <v>-9.367882606224693E-3</v>
      </c>
      <c r="AJ53" s="47">
        <f>Log!O53-Log!$E53</f>
        <v>-8.3660744835010459E-3</v>
      </c>
      <c r="AK53" s="47">
        <f>Log!P53-Log!$E53</f>
        <v>1.8600600260279848E-2</v>
      </c>
      <c r="AL53" s="47">
        <f>Log!Q53-Log!$E53</f>
        <v>6.9446257780555493E-2</v>
      </c>
      <c r="AM53" s="47" t="e">
        <f>Log!R53-Log!$E53</f>
        <v>#DIV/0!</v>
      </c>
      <c r="AN53" s="47" t="e">
        <f>Log!S53-Log!$E53</f>
        <v>#DIV/0!</v>
      </c>
    </row>
    <row r="54" spans="23:40">
      <c r="W54" s="47">
        <f>Log!B54-Log!$E54</f>
        <v>-1.4748427048981591E-2</v>
      </c>
      <c r="X54" s="47">
        <f>Log!C54-Log!$E54</f>
        <v>6.8491975882498165E-3</v>
      </c>
      <c r="Y54" s="47">
        <f>Log!D54-Log!$E54</f>
        <v>2.8048256815690325E-3</v>
      </c>
      <c r="Z54" s="47">
        <f>Log!E54-Log!$E54</f>
        <v>0</v>
      </c>
      <c r="AA54" s="47">
        <f>Log!F54-Log!$E54</f>
        <v>8.1087847652746778E-4</v>
      </c>
      <c r="AB54" s="47">
        <f>Log!G54-Log!$E54</f>
        <v>-1.6146514605408873E-2</v>
      </c>
      <c r="AC54" s="47">
        <f>Log!H54-Log!$E54</f>
        <v>-4.0266679602251193E-3</v>
      </c>
      <c r="AD54" s="47">
        <f>Log!I54-Log!$E54</f>
        <v>-1.0275672845241231E-2</v>
      </c>
      <c r="AE54" s="47">
        <f>Log!J54-Log!$E54</f>
        <v>-1.5157459840353276E-2</v>
      </c>
      <c r="AF54" s="47">
        <f>Log!K54-Log!$E54</f>
        <v>4.524187074180406E-4</v>
      </c>
      <c r="AG54" s="47">
        <f>Log!L54-Log!$E54</f>
        <v>-2.3495659881500697E-2</v>
      </c>
      <c r="AH54" s="47">
        <f>Log!M54-Log!$E54</f>
        <v>-2.1891786413211524E-2</v>
      </c>
      <c r="AI54" s="47">
        <f>Log!N54-Log!$E54</f>
        <v>1.6415150794531406E-2</v>
      </c>
      <c r="AJ54" s="47">
        <f>Log!O54-Log!$E54</f>
        <v>7.0801853364966891E-3</v>
      </c>
      <c r="AK54" s="47">
        <f>Log!P54-Log!$E54</f>
        <v>-2.8811135367555273E-2</v>
      </c>
      <c r="AL54" s="47">
        <f>Log!Q54-Log!$E54</f>
        <v>0.17920917013595417</v>
      </c>
      <c r="AM54" s="47" t="e">
        <f>Log!R54-Log!$E54</f>
        <v>#DIV/0!</v>
      </c>
      <c r="AN54" s="47" t="e">
        <f>Log!S54-Log!$E54</f>
        <v>#DIV/0!</v>
      </c>
    </row>
    <row r="55" spans="23:40">
      <c r="W55" s="47">
        <f>Log!B55-Log!$E55</f>
        <v>-2.0102069802084923E-2</v>
      </c>
      <c r="X55" s="47">
        <f>Log!C55-Log!$E55</f>
        <v>-1.1801719411256142E-2</v>
      </c>
      <c r="Y55" s="47">
        <f>Log!D55-Log!$E55</f>
        <v>-7.6864124179998709E-3</v>
      </c>
      <c r="Z55" s="47">
        <f>Log!E55-Log!$E55</f>
        <v>0</v>
      </c>
      <c r="AA55" s="47">
        <f>Log!F55-Log!$E55</f>
        <v>1.2990376255323545E-3</v>
      </c>
      <c r="AB55" s="47">
        <f>Log!G55-Log!$E55</f>
        <v>3.443823931248513E-2</v>
      </c>
      <c r="AC55" s="47">
        <f>Log!H55-Log!$E55</f>
        <v>-2.1908228240931412E-2</v>
      </c>
      <c r="AD55" s="47">
        <f>Log!I55-Log!$E55</f>
        <v>-9.54692709302302E-3</v>
      </c>
      <c r="AE55" s="47">
        <f>Log!J55-Log!$E55</f>
        <v>-1.0231898450535633E-2</v>
      </c>
      <c r="AF55" s="47">
        <f>Log!K55-Log!$E55</f>
        <v>-2.5053394903287268E-2</v>
      </c>
      <c r="AG55" s="47">
        <f>Log!L55-Log!$E55</f>
        <v>-3.6831570269306481E-3</v>
      </c>
      <c r="AH55" s="47">
        <f>Log!M55-Log!$E55</f>
        <v>3.3961687305710461E-3</v>
      </c>
      <c r="AI55" s="47">
        <f>Log!N55-Log!$E55</f>
        <v>-5.6768514951295403E-2</v>
      </c>
      <c r="AJ55" s="47">
        <f>Log!O55-Log!$E55</f>
        <v>-2.4261605782717736E-2</v>
      </c>
      <c r="AK55" s="47">
        <f>Log!P55-Log!$E55</f>
        <v>-2.130245277101557E-2</v>
      </c>
      <c r="AL55" s="47">
        <f>Log!Q55-Log!$E55</f>
        <v>0.11300423385797038</v>
      </c>
      <c r="AM55" s="47" t="e">
        <f>Log!R55-Log!$E55</f>
        <v>#DIV/0!</v>
      </c>
      <c r="AN55" s="47" t="e">
        <f>Log!S55-Log!$E55</f>
        <v>#DIV/0!</v>
      </c>
    </row>
    <row r="56" spans="23:40">
      <c r="W56" s="47">
        <f>Log!B56-Log!$E56</f>
        <v>-1.0244371739768214E-2</v>
      </c>
      <c r="X56" s="47">
        <f>Log!C56-Log!$E56</f>
        <v>-5.5338288829537667E-3</v>
      </c>
      <c r="Y56" s="47">
        <f>Log!D56-Log!$E56</f>
        <v>-8.8363772961231636E-4</v>
      </c>
      <c r="Z56" s="47">
        <f>Log!E56-Log!$E56</f>
        <v>0</v>
      </c>
      <c r="AA56" s="47">
        <f>Log!F56-Log!$E56</f>
        <v>-2.0426978235290457E-3</v>
      </c>
      <c r="AB56" s="47">
        <f>Log!G56-Log!$E56</f>
        <v>-6.0575156609282751E-3</v>
      </c>
      <c r="AC56" s="47">
        <f>Log!H56-Log!$E56</f>
        <v>2.7612855339687872E-3</v>
      </c>
      <c r="AD56" s="47">
        <f>Log!I56-Log!$E56</f>
        <v>2.5732831405648779E-3</v>
      </c>
      <c r="AE56" s="47">
        <f>Log!J56-Log!$E56</f>
        <v>8.2157842152876439E-3</v>
      </c>
      <c r="AF56" s="47">
        <f>Log!K56-Log!$E56</f>
        <v>-3.3925457524887678E-3</v>
      </c>
      <c r="AG56" s="47">
        <f>Log!L56-Log!$E56</f>
        <v>7.7101922994034389E-3</v>
      </c>
      <c r="AH56" s="47">
        <f>Log!M56-Log!$E56</f>
        <v>7.8110600564909594E-6</v>
      </c>
      <c r="AI56" s="47">
        <f>Log!N56-Log!$E56</f>
        <v>4.3107352227825177E-2</v>
      </c>
      <c r="AJ56" s="47">
        <f>Log!O56-Log!$E56</f>
        <v>2.6867365029045069E-2</v>
      </c>
      <c r="AK56" s="47">
        <f>Log!P56-Log!$E56</f>
        <v>-1.2384913922717155E-2</v>
      </c>
      <c r="AL56" s="47">
        <f>Log!Q56-Log!$E56</f>
        <v>8.6310581237255712E-2</v>
      </c>
      <c r="AM56" s="47" t="e">
        <f>Log!R56-Log!$E56</f>
        <v>#DIV/0!</v>
      </c>
      <c r="AN56" s="47" t="e">
        <f>Log!S56-Log!$E56</f>
        <v>#DIV/0!</v>
      </c>
    </row>
    <row r="57" spans="23:40">
      <c r="W57" s="47">
        <f>Log!B57-Log!$E57</f>
        <v>-1.314067648821194E-2</v>
      </c>
      <c r="X57" s="47">
        <f>Log!C57-Log!$E57</f>
        <v>-4.8164744074475005E-3</v>
      </c>
      <c r="Y57" s="47">
        <f>Log!D57-Log!$E57</f>
        <v>5.0075793675749703E-3</v>
      </c>
      <c r="Z57" s="47">
        <f>Log!E57-Log!$E57</f>
        <v>0</v>
      </c>
      <c r="AA57" s="47">
        <f>Log!F57-Log!$E57</f>
        <v>5.3399723742328104E-4</v>
      </c>
      <c r="AB57" s="47">
        <f>Log!G57-Log!$E57</f>
        <v>1.879062640183422E-2</v>
      </c>
      <c r="AC57" s="47">
        <f>Log!H57-Log!$E57</f>
        <v>5.2410424021535082E-4</v>
      </c>
      <c r="AD57" s="47">
        <f>Log!I57-Log!$E57</f>
        <v>-4.9776108744015721E-4</v>
      </c>
      <c r="AE57" s="47">
        <f>Log!J57-Log!$E57</f>
        <v>-2.7040528671399685E-3</v>
      </c>
      <c r="AF57" s="47">
        <f>Log!K57-Log!$E57</f>
        <v>-3.0634983178547464E-3</v>
      </c>
      <c r="AG57" s="47">
        <f>Log!L57-Log!$E57</f>
        <v>-3.4861529408206108E-3</v>
      </c>
      <c r="AH57" s="47">
        <f>Log!M57-Log!$E57</f>
        <v>-3.1937441206077452E-3</v>
      </c>
      <c r="AI57" s="47">
        <f>Log!N57-Log!$E57</f>
        <v>1.9265715707199302E-2</v>
      </c>
      <c r="AJ57" s="47">
        <f>Log!O57-Log!$E57</f>
        <v>8.4125376760243974E-3</v>
      </c>
      <c r="AK57" s="47">
        <f>Log!P57-Log!$E57</f>
        <v>-1.8079295425947783E-2</v>
      </c>
      <c r="AL57" s="47">
        <f>Log!Q57-Log!$E57</f>
        <v>0.62879844471322777</v>
      </c>
      <c r="AM57" s="47" t="e">
        <f>Log!R57-Log!$E57</f>
        <v>#DIV/0!</v>
      </c>
      <c r="AN57" s="47" t="e">
        <f>Log!S57-Log!$E57</f>
        <v>#DIV/0!</v>
      </c>
    </row>
    <row r="58" spans="23:40">
      <c r="W58" s="47">
        <f>Log!B58-Log!$E58</f>
        <v>-1.2754837077594115E-2</v>
      </c>
      <c r="X58" s="47">
        <f>Log!C58-Log!$E58</f>
        <v>-5.8902944438625482E-3</v>
      </c>
      <c r="Y58" s="47">
        <f>Log!D58-Log!$E58</f>
        <v>-7.9084518911356465E-3</v>
      </c>
      <c r="Z58" s="47">
        <f>Log!E58-Log!$E58</f>
        <v>0</v>
      </c>
      <c r="AA58" s="47">
        <f>Log!F58-Log!$E58</f>
        <v>-3.8131392469404821E-4</v>
      </c>
      <c r="AB58" s="47">
        <f>Log!G58-Log!$E58</f>
        <v>-1.8301950953216722E-2</v>
      </c>
      <c r="AC58" s="47">
        <f>Log!H58-Log!$E58</f>
        <v>-2.6381588129818771E-2</v>
      </c>
      <c r="AD58" s="47">
        <f>Log!I58-Log!$E58</f>
        <v>-1.3552563563600746E-2</v>
      </c>
      <c r="AE58" s="47">
        <f>Log!J58-Log!$E58</f>
        <v>-1.5036588715182181E-2</v>
      </c>
      <c r="AF58" s="47">
        <f>Log!K58-Log!$E58</f>
        <v>-2.2417389635023922E-2</v>
      </c>
      <c r="AG58" s="47">
        <f>Log!L58-Log!$E58</f>
        <v>-1.2427640695633124E-2</v>
      </c>
      <c r="AH58" s="47">
        <f>Log!M58-Log!$E58</f>
        <v>-2.8861572675084272E-2</v>
      </c>
      <c r="AI58" s="47">
        <f>Log!N58-Log!$E58</f>
        <v>-2.5281353406452895E-2</v>
      </c>
      <c r="AJ58" s="47">
        <f>Log!O58-Log!$E58</f>
        <v>-3.1082519829074666E-2</v>
      </c>
      <c r="AK58" s="47">
        <f>Log!P58-Log!$E58</f>
        <v>4.4962892665444884E-3</v>
      </c>
      <c r="AL58" s="47">
        <f>Log!Q58-Log!$E58</f>
        <v>0.13206667909347208</v>
      </c>
      <c r="AM58" s="47" t="e">
        <f>Log!R58-Log!$E58</f>
        <v>#DIV/0!</v>
      </c>
      <c r="AN58" s="47" t="e">
        <f>Log!S58-Log!$E58</f>
        <v>#DIV/0!</v>
      </c>
    </row>
    <row r="59" spans="23:40">
      <c r="W59" s="47">
        <f>Log!B59-Log!$E59</f>
        <v>-2.2306666999045179E-2</v>
      </c>
      <c r="X59" s="47">
        <f>Log!C59-Log!$E59</f>
        <v>-5.5998625070977463E-3</v>
      </c>
      <c r="Y59" s="47">
        <f>Log!D59-Log!$E59</f>
        <v>-1.9854716549341723E-2</v>
      </c>
      <c r="Z59" s="47">
        <f>Log!E59-Log!$E59</f>
        <v>0</v>
      </c>
      <c r="AA59" s="47">
        <f>Log!F59-Log!$E59</f>
        <v>-3.4939876605961559E-3</v>
      </c>
      <c r="AB59" s="47">
        <f>Log!G59-Log!$E59</f>
        <v>8.9107937166359452E-3</v>
      </c>
      <c r="AC59" s="47">
        <f>Log!H59-Log!$E59</f>
        <v>-9.1844550558028426E-3</v>
      </c>
      <c r="AD59" s="47">
        <f>Log!I59-Log!$E59</f>
        <v>-2.1113946990675213E-2</v>
      </c>
      <c r="AE59" s="47">
        <f>Log!J59-Log!$E59</f>
        <v>-1.7788865199728238E-2</v>
      </c>
      <c r="AF59" s="47">
        <f>Log!K59-Log!$E59</f>
        <v>-1.5006212358016375E-2</v>
      </c>
      <c r="AG59" s="47">
        <f>Log!L59-Log!$E59</f>
        <v>-1.5249615469752231E-2</v>
      </c>
      <c r="AH59" s="47">
        <f>Log!M59-Log!$E59</f>
        <v>-4.3093853369919125E-3</v>
      </c>
      <c r="AI59" s="47">
        <f>Log!N59-Log!$E59</f>
        <v>-9.7140693213940282E-3</v>
      </c>
      <c r="AJ59" s="47">
        <f>Log!O59-Log!$E59</f>
        <v>7.9703783869636002E-3</v>
      </c>
      <c r="AK59" s="47">
        <f>Log!P59-Log!$E59</f>
        <v>-3.6897029621988254E-4</v>
      </c>
      <c r="AL59" s="47">
        <f>Log!Q59-Log!$E59</f>
        <v>-0.21829846599014158</v>
      </c>
      <c r="AM59" s="47" t="e">
        <f>Log!R59-Log!$E59</f>
        <v>#DIV/0!</v>
      </c>
      <c r="AN59" s="47" t="e">
        <f>Log!S59-Log!$E59</f>
        <v>#DIV/0!</v>
      </c>
    </row>
    <row r="60" spans="23:40">
      <c r="W60" s="47">
        <f>Log!B60-Log!$E60</f>
        <v>3.0761476548950353E-3</v>
      </c>
      <c r="X60" s="47">
        <f>Log!C60-Log!$E60</f>
        <v>-9.2424803076749038E-3</v>
      </c>
      <c r="Y60" s="47">
        <f>Log!D60-Log!$E60</f>
        <v>1.4058189672806198E-3</v>
      </c>
      <c r="Z60" s="47">
        <f>Log!E60-Log!$E60</f>
        <v>0</v>
      </c>
      <c r="AA60" s="47">
        <f>Log!F60-Log!$E60</f>
        <v>2.2741667188232312E-3</v>
      </c>
      <c r="AB60" s="47">
        <f>Log!G60-Log!$E60</f>
        <v>-5.312173813371731E-3</v>
      </c>
      <c r="AC60" s="47">
        <f>Log!H60-Log!$E60</f>
        <v>-1.6381824939284251E-2</v>
      </c>
      <c r="AD60" s="47">
        <f>Log!I60-Log!$E60</f>
        <v>1.0420705381212102E-2</v>
      </c>
      <c r="AE60" s="47">
        <f>Log!J60-Log!$E60</f>
        <v>-1.7143658606107084E-3</v>
      </c>
      <c r="AF60" s="47">
        <f>Log!K60-Log!$E60</f>
        <v>-1.6001169921337755E-2</v>
      </c>
      <c r="AG60" s="47">
        <f>Log!L60-Log!$E60</f>
        <v>-4.1484158540289161E-3</v>
      </c>
      <c r="AH60" s="47">
        <f>Log!M60-Log!$E60</f>
        <v>1.6908708555730262E-4</v>
      </c>
      <c r="AI60" s="47">
        <f>Log!N60-Log!$E60</f>
        <v>-1.9991126448519012E-2</v>
      </c>
      <c r="AJ60" s="47">
        <f>Log!O60-Log!$E60</f>
        <v>-2.2858624634839113E-2</v>
      </c>
      <c r="AK60" s="47">
        <f>Log!P60-Log!$E60</f>
        <v>-1.8151954817788377E-3</v>
      </c>
      <c r="AL60" s="47">
        <f>Log!Q60-Log!$E60</f>
        <v>2.9983943320485682E-2</v>
      </c>
      <c r="AM60" s="47" t="e">
        <f>Log!R60-Log!$E60</f>
        <v>#DIV/0!</v>
      </c>
      <c r="AN60" s="47" t="e">
        <f>Log!S60-Log!$E60</f>
        <v>#DIV/0!</v>
      </c>
    </row>
    <row r="61" spans="23:40">
      <c r="W61" s="47">
        <f>Log!B61-Log!$E61</f>
        <v>3.1145628756033394E-3</v>
      </c>
      <c r="X61" s="47">
        <f>Log!C61-Log!$E61</f>
        <v>2.0428896018758851E-2</v>
      </c>
      <c r="Y61" s="47">
        <f>Log!D61-Log!$E61</f>
        <v>6.4780736571546354E-3</v>
      </c>
      <c r="Z61" s="47">
        <f>Log!E61-Log!$E61</f>
        <v>0</v>
      </c>
      <c r="AA61" s="47">
        <f>Log!F61-Log!$E61</f>
        <v>-2.7189648829229786E-3</v>
      </c>
      <c r="AB61" s="47">
        <f>Log!G61-Log!$E61</f>
        <v>0.10546021334527228</v>
      </c>
      <c r="AC61" s="47">
        <f>Log!H61-Log!$E61</f>
        <v>2.0392333176307582E-2</v>
      </c>
      <c r="AD61" s="47">
        <f>Log!I61-Log!$E61</f>
        <v>-1.4357431381980732E-2</v>
      </c>
      <c r="AE61" s="47">
        <f>Log!J61-Log!$E61</f>
        <v>1.7719406380235909E-2</v>
      </c>
      <c r="AF61" s="47">
        <f>Log!K61-Log!$E61</f>
        <v>1.65363077080166E-2</v>
      </c>
      <c r="AG61" s="47">
        <f>Log!L61-Log!$E61</f>
        <v>3.118845668955442E-2</v>
      </c>
      <c r="AH61" s="47">
        <f>Log!M61-Log!$E61</f>
        <v>1.0368822753476867E-2</v>
      </c>
      <c r="AI61" s="47">
        <f>Log!N61-Log!$E61</f>
        <v>3.0030777437960808E-2</v>
      </c>
      <c r="AJ61" s="47">
        <f>Log!O61-Log!$E61</f>
        <v>3.2703286555206781E-2</v>
      </c>
      <c r="AK61" s="47">
        <f>Log!P61-Log!$E61</f>
        <v>2.9401893925757268E-2</v>
      </c>
      <c r="AL61" s="47">
        <f>Log!Q61-Log!$E61</f>
        <v>2.6832207459333485E-2</v>
      </c>
      <c r="AM61" s="47" t="e">
        <f>Log!R61-Log!$E61</f>
        <v>#DIV/0!</v>
      </c>
      <c r="AN61" s="47" t="e">
        <f>Log!S61-Log!$E61</f>
        <v>#DIV/0!</v>
      </c>
    </row>
    <row r="62" spans="23:40">
      <c r="W62" s="47">
        <f>Log!B62-Log!$E62</f>
        <v>1.909563289971777E-2</v>
      </c>
      <c r="X62" s="47">
        <f>Log!C62-Log!$E62</f>
        <v>2.8795495617748293E-3</v>
      </c>
      <c r="Y62" s="47">
        <f>Log!D62-Log!$E62</f>
        <v>-4.9641611535123503E-4</v>
      </c>
      <c r="Z62" s="47">
        <f>Log!E62-Log!$E62</f>
        <v>0</v>
      </c>
      <c r="AA62" s="47">
        <f>Log!F62-Log!$E62</f>
        <v>1.5052606199634951E-3</v>
      </c>
      <c r="AB62" s="47">
        <f>Log!G62-Log!$E62</f>
        <v>2.8274370473318752E-2</v>
      </c>
      <c r="AC62" s="47">
        <f>Log!H62-Log!$E62</f>
        <v>-8.4688790606757807E-3</v>
      </c>
      <c r="AD62" s="47">
        <f>Log!I62-Log!$E62</f>
        <v>2.212193978978334E-2</v>
      </c>
      <c r="AE62" s="47">
        <f>Log!J62-Log!$E62</f>
        <v>-1.7772774823400141E-3</v>
      </c>
      <c r="AF62" s="47">
        <f>Log!K62-Log!$E62</f>
        <v>1.5611802309855819E-3</v>
      </c>
      <c r="AG62" s="47">
        <f>Log!L62-Log!$E62</f>
        <v>-1.7824221012556715E-3</v>
      </c>
      <c r="AH62" s="47">
        <f>Log!M62-Log!$E62</f>
        <v>-2.2424259620246557E-2</v>
      </c>
      <c r="AI62" s="47">
        <f>Log!N62-Log!$E62</f>
        <v>-1.3028061007186384E-3</v>
      </c>
      <c r="AJ62" s="47">
        <f>Log!O62-Log!$E62</f>
        <v>-1.4453408904335111E-2</v>
      </c>
      <c r="AK62" s="47">
        <f>Log!P62-Log!$E62</f>
        <v>1.2006855109346078E-2</v>
      </c>
      <c r="AL62" s="47">
        <f>Log!Q62-Log!$E62</f>
        <v>-1.3566208185875443E-2</v>
      </c>
      <c r="AM62" s="47" t="e">
        <f>Log!R62-Log!$E62</f>
        <v>#DIV/0!</v>
      </c>
      <c r="AN62" s="47" t="e">
        <f>Log!S62-Log!$E62</f>
        <v>#DIV/0!</v>
      </c>
    </row>
    <row r="63" spans="23:40">
      <c r="W63" s="47">
        <f>Log!B63-Log!$E63</f>
        <v>1.1233065621603831E-2</v>
      </c>
      <c r="X63" s="47">
        <f>Log!C63-Log!$E63</f>
        <v>1.667297004231956E-2</v>
      </c>
      <c r="Y63" s="47">
        <f>Log!D63-Log!$E63</f>
        <v>1.1309315405157831E-2</v>
      </c>
      <c r="Z63" s="47">
        <f>Log!E63-Log!$E63</f>
        <v>0</v>
      </c>
      <c r="AA63" s="47">
        <f>Log!F63-Log!$E63</f>
        <v>7.8491478205343357E-4</v>
      </c>
      <c r="AB63" s="47">
        <f>Log!G63-Log!$E63</f>
        <v>6.520889386537481E-3</v>
      </c>
      <c r="AC63" s="47">
        <f>Log!H63-Log!$E63</f>
        <v>2.6247651287358228E-2</v>
      </c>
      <c r="AD63" s="47">
        <f>Log!I63-Log!$E63</f>
        <v>5.3397881194281391E-3</v>
      </c>
      <c r="AE63" s="47">
        <f>Log!J63-Log!$E63</f>
        <v>3.1529455305525436E-2</v>
      </c>
      <c r="AF63" s="47">
        <f>Log!K63-Log!$E63</f>
        <v>3.1503992518572291E-2</v>
      </c>
      <c r="AG63" s="47">
        <f>Log!L63-Log!$E63</f>
        <v>2.3490555024957165E-2</v>
      </c>
      <c r="AH63" s="47">
        <f>Log!M63-Log!$E63</f>
        <v>3.2377363501898626E-2</v>
      </c>
      <c r="AI63" s="47">
        <f>Log!N63-Log!$E63</f>
        <v>4.2283502970949488E-2</v>
      </c>
      <c r="AJ63" s="47">
        <f>Log!O63-Log!$E63</f>
        <v>3.4940586221884715E-2</v>
      </c>
      <c r="AK63" s="47">
        <f>Log!P63-Log!$E63</f>
        <v>1.4139545124924179E-2</v>
      </c>
      <c r="AL63" s="47">
        <f>Log!Q63-Log!$E63</f>
        <v>-0.16083247212292859</v>
      </c>
      <c r="AM63" s="47" t="e">
        <f>Log!R63-Log!$E63</f>
        <v>#DIV/0!</v>
      </c>
      <c r="AN63" s="47" t="e">
        <f>Log!S63-Log!$E63</f>
        <v>#DIV/0!</v>
      </c>
    </row>
    <row r="64" spans="23:40">
      <c r="W64" s="47">
        <f>Log!B64-Log!$E64</f>
        <v>1.3758798212913681E-2</v>
      </c>
      <c r="X64" s="47">
        <f>Log!C64-Log!$E64</f>
        <v>3.6534678153210959E-3</v>
      </c>
      <c r="Y64" s="47">
        <f>Log!D64-Log!$E64</f>
        <v>-5.8239260502060373E-3</v>
      </c>
      <c r="Z64" s="47">
        <f>Log!E64-Log!$E64</f>
        <v>0</v>
      </c>
      <c r="AA64" s="47">
        <f>Log!F64-Log!$E64</f>
        <v>9.7231660036896372E-6</v>
      </c>
      <c r="AB64" s="47">
        <f>Log!G64-Log!$E64</f>
        <v>2.2265233466726413E-2</v>
      </c>
      <c r="AC64" s="47">
        <f>Log!H64-Log!$E64</f>
        <v>2.5945641229818628E-2</v>
      </c>
      <c r="AD64" s="47">
        <f>Log!I64-Log!$E64</f>
        <v>2.9788093599833337E-3</v>
      </c>
      <c r="AE64" s="47">
        <f>Log!J64-Log!$E64</f>
        <v>2.4871387668900933E-2</v>
      </c>
      <c r="AF64" s="47">
        <f>Log!K64-Log!$E64</f>
        <v>1.6549777359707245E-2</v>
      </c>
      <c r="AG64" s="47">
        <f>Log!L64-Log!$E64</f>
        <v>3.1552149751068036E-2</v>
      </c>
      <c r="AH64" s="47">
        <f>Log!M64-Log!$E64</f>
        <v>1.5746383279149401E-2</v>
      </c>
      <c r="AI64" s="47">
        <f>Log!N64-Log!$E64</f>
        <v>1.9042567577392873E-2</v>
      </c>
      <c r="AJ64" s="47">
        <f>Log!O64-Log!$E64</f>
        <v>9.791214507074323E-3</v>
      </c>
      <c r="AK64" s="47">
        <f>Log!P64-Log!$E64</f>
        <v>2.747298588411887E-2</v>
      </c>
      <c r="AL64" s="47">
        <f>Log!Q64-Log!$E64</f>
        <v>0.12264373383928448</v>
      </c>
      <c r="AM64" s="47" t="e">
        <f>Log!R64-Log!$E64</f>
        <v>#DIV/0!</v>
      </c>
      <c r="AN64" s="47" t="e">
        <f>Log!S64-Log!$E64</f>
        <v>#DIV/0!</v>
      </c>
    </row>
    <row r="65" spans="23:40">
      <c r="W65" s="47">
        <f>Log!B65-Log!$E65</f>
        <v>1.9751109199651548E-4</v>
      </c>
      <c r="X65" s="47">
        <f>Log!C65-Log!$E65</f>
        <v>-2.1518415831709485E-2</v>
      </c>
      <c r="Y65" s="47">
        <f>Log!D65-Log!$E65</f>
        <v>-1.1676009564804371E-2</v>
      </c>
      <c r="Z65" s="47">
        <f>Log!E65-Log!$E65</f>
        <v>0</v>
      </c>
      <c r="AA65" s="47">
        <f>Log!F65-Log!$E65</f>
        <v>-1.815646673945015E-3</v>
      </c>
      <c r="AB65" s="47">
        <f>Log!G65-Log!$E65</f>
        <v>-1.5173606982955043E-2</v>
      </c>
      <c r="AC65" s="47">
        <f>Log!H65-Log!$E65</f>
        <v>-3.3397664822456846E-2</v>
      </c>
      <c r="AD65" s="47">
        <f>Log!I65-Log!$E65</f>
        <v>-2.0704447190315511E-2</v>
      </c>
      <c r="AE65" s="47">
        <f>Log!J65-Log!$E65</f>
        <v>-2.0653062280462653E-2</v>
      </c>
      <c r="AF65" s="47">
        <f>Log!K65-Log!$E65</f>
        <v>-2.7173204811745014E-2</v>
      </c>
      <c r="AG65" s="47">
        <f>Log!L65-Log!$E65</f>
        <v>-3.3042188789446245E-2</v>
      </c>
      <c r="AH65" s="47">
        <f>Log!M65-Log!$E65</f>
        <v>-4.2308904969446587E-2</v>
      </c>
      <c r="AI65" s="47">
        <f>Log!N65-Log!$E65</f>
        <v>-1.4003517106408486E-2</v>
      </c>
      <c r="AJ65" s="47">
        <f>Log!O65-Log!$E65</f>
        <v>-2.0971118056910897E-2</v>
      </c>
      <c r="AK65" s="47">
        <f>Log!P65-Log!$E65</f>
        <v>-1.8437342856836673E-2</v>
      </c>
      <c r="AL65" s="47">
        <f>Log!Q65-Log!$E65</f>
        <v>-8.0932123966656971E-2</v>
      </c>
      <c r="AM65" s="47" t="e">
        <f>Log!R65-Log!$E65</f>
        <v>#DIV/0!</v>
      </c>
      <c r="AN65" s="47" t="e">
        <f>Log!S65-Log!$E65</f>
        <v>#DIV/0!</v>
      </c>
    </row>
    <row r="66" spans="23:40">
      <c r="W66" s="47">
        <f>Log!B66-Log!$E66</f>
        <v>1.0165101310190558E-2</v>
      </c>
      <c r="X66" s="47">
        <f>Log!C66-Log!$E66</f>
        <v>9.7788237177430532E-3</v>
      </c>
      <c r="Y66" s="47">
        <f>Log!D66-Log!$E66</f>
        <v>1.4874198915167895E-3</v>
      </c>
      <c r="Z66" s="47">
        <f>Log!E66-Log!$E66</f>
        <v>0</v>
      </c>
      <c r="AA66" s="47">
        <f>Log!F66-Log!$E66</f>
        <v>4.2355363298096204E-3</v>
      </c>
      <c r="AB66" s="47">
        <f>Log!G66-Log!$E66</f>
        <v>1.4852499024213104E-2</v>
      </c>
      <c r="AC66" s="47">
        <f>Log!H66-Log!$E66</f>
        <v>-1.4710872980067558E-2</v>
      </c>
      <c r="AD66" s="47">
        <f>Log!I66-Log!$E66</f>
        <v>1.8265599577074153E-2</v>
      </c>
      <c r="AE66" s="47">
        <f>Log!J66-Log!$E66</f>
        <v>-1.5605143882943224E-2</v>
      </c>
      <c r="AF66" s="47">
        <f>Log!K66-Log!$E66</f>
        <v>-6.9727882431509488E-3</v>
      </c>
      <c r="AG66" s="47">
        <f>Log!L66-Log!$E66</f>
        <v>-2.0005006417171227E-3</v>
      </c>
      <c r="AH66" s="47">
        <f>Log!M66-Log!$E66</f>
        <v>-4.9118132418162217E-3</v>
      </c>
      <c r="AI66" s="47">
        <f>Log!N66-Log!$E66</f>
        <v>-2.1333935208235108E-2</v>
      </c>
      <c r="AJ66" s="47">
        <f>Log!O66-Log!$E66</f>
        <v>-2.5164527511559839E-2</v>
      </c>
      <c r="AK66" s="47">
        <f>Log!P66-Log!$E66</f>
        <v>-2.4305252658013796E-2</v>
      </c>
      <c r="AL66" s="47">
        <f>Log!Q66-Log!$E66</f>
        <v>-6.7256203383027943E-2</v>
      </c>
      <c r="AM66" s="47" t="e">
        <f>Log!R66-Log!$E66</f>
        <v>#DIV/0!</v>
      </c>
      <c r="AN66" s="47" t="e">
        <f>Log!S66-Log!$E66</f>
        <v>#DIV/0!</v>
      </c>
    </row>
    <row r="67" spans="23:40">
      <c r="W67" s="47">
        <f>Log!B67-Log!$E67</f>
        <v>1.1259498385193079E-2</v>
      </c>
      <c r="X67" s="47">
        <f>Log!C67-Log!$E67</f>
        <v>4.7986278528509918E-3</v>
      </c>
      <c r="Y67" s="47">
        <f>Log!D67-Log!$E67</f>
        <v>-5.0220840475367814E-3</v>
      </c>
      <c r="Z67" s="47">
        <f>Log!E67-Log!$E67</f>
        <v>0</v>
      </c>
      <c r="AA67" s="47">
        <f>Log!F67-Log!$E67</f>
        <v>-9.826453937894419E-4</v>
      </c>
      <c r="AB67" s="47">
        <f>Log!G67-Log!$E67</f>
        <v>5.7415902219857366E-2</v>
      </c>
      <c r="AC67" s="47">
        <f>Log!H67-Log!$E67</f>
        <v>-1.0644037785943541E-2</v>
      </c>
      <c r="AD67" s="47">
        <f>Log!I67-Log!$E67</f>
        <v>1.3521932492742243E-4</v>
      </c>
      <c r="AE67" s="47">
        <f>Log!J67-Log!$E67</f>
        <v>-2.1014162331346184E-3</v>
      </c>
      <c r="AF67" s="47">
        <f>Log!K67-Log!$E67</f>
        <v>-4.7761326749379066E-3</v>
      </c>
      <c r="AG67" s="47">
        <f>Log!L67-Log!$E67</f>
        <v>6.0350618343445279E-3</v>
      </c>
      <c r="AH67" s="47">
        <f>Log!M67-Log!$E67</f>
        <v>2.6673795845926589E-2</v>
      </c>
      <c r="AI67" s="47">
        <f>Log!N67-Log!$E67</f>
        <v>5.1817394196791789E-3</v>
      </c>
      <c r="AJ67" s="47">
        <f>Log!O67-Log!$E67</f>
        <v>-1.0593859254888344E-3</v>
      </c>
      <c r="AK67" s="47">
        <f>Log!P67-Log!$E67</f>
        <v>2.8248254305776956E-2</v>
      </c>
      <c r="AL67" s="47">
        <f>Log!Q67-Log!$E67</f>
        <v>0.40225092392122175</v>
      </c>
      <c r="AM67" s="47" t="e">
        <f>Log!R67-Log!$E67</f>
        <v>#DIV/0!</v>
      </c>
      <c r="AN67" s="47" t="e">
        <f>Log!S67-Log!$E67</f>
        <v>#DIV/0!</v>
      </c>
    </row>
    <row r="68" spans="23:40">
      <c r="W68" s="47">
        <f>Log!B68-Log!$E68</f>
        <v>-2.9536162108063108E-3</v>
      </c>
      <c r="X68" s="47">
        <f>Log!C68-Log!$E68</f>
        <v>3.4502904135187175E-4</v>
      </c>
      <c r="Y68" s="47">
        <f>Log!D68-Log!$E68</f>
        <v>1.3782250238563758E-2</v>
      </c>
      <c r="Z68" s="47">
        <f>Log!E68-Log!$E68</f>
        <v>0</v>
      </c>
      <c r="AA68" s="47">
        <f>Log!F68-Log!$E68</f>
        <v>2.6201864971894286E-4</v>
      </c>
      <c r="AB68" s="47">
        <f>Log!G68-Log!$E68</f>
        <v>-1.5633726191525723E-2</v>
      </c>
      <c r="AC68" s="47">
        <f>Log!H68-Log!$E68</f>
        <v>1.3856352726773335E-2</v>
      </c>
      <c r="AD68" s="47">
        <f>Log!I68-Log!$E68</f>
        <v>2.7781230312069055E-4</v>
      </c>
      <c r="AE68" s="47">
        <f>Log!J68-Log!$E68</f>
        <v>2.3204995200030179E-2</v>
      </c>
      <c r="AF68" s="47">
        <f>Log!K68-Log!$E68</f>
        <v>5.4342454490514521E-3</v>
      </c>
      <c r="AG68" s="47">
        <f>Log!L68-Log!$E68</f>
        <v>1.0283167366872951E-2</v>
      </c>
      <c r="AH68" s="47">
        <f>Log!M68-Log!$E68</f>
        <v>1.8477187809740545E-2</v>
      </c>
      <c r="AI68" s="47">
        <f>Log!N68-Log!$E68</f>
        <v>2.5999067343584002E-2</v>
      </c>
      <c r="AJ68" s="47">
        <f>Log!O68-Log!$E68</f>
        <v>2.6581385824158206E-2</v>
      </c>
      <c r="AK68" s="47">
        <f>Log!P68-Log!$E68</f>
        <v>1.4875210653518579E-2</v>
      </c>
      <c r="AL68" s="47">
        <f>Log!Q68-Log!$E68</f>
        <v>0.39417743395939814</v>
      </c>
      <c r="AM68" s="47" t="e">
        <f>Log!R68-Log!$E68</f>
        <v>#DIV/0!</v>
      </c>
      <c r="AN68" s="47" t="e">
        <f>Log!S68-Log!$E68</f>
        <v>#DIV/0!</v>
      </c>
    </row>
    <row r="69" spans="23:40">
      <c r="W69" s="47">
        <f>Log!B69-Log!$E69</f>
        <v>-8.752411760291904E-3</v>
      </c>
      <c r="X69" s="47">
        <f>Log!C69-Log!$E69</f>
        <v>-1.1439700893914894E-2</v>
      </c>
      <c r="Y69" s="47">
        <f>Log!D69-Log!$E69</f>
        <v>-3.5469714040571344E-3</v>
      </c>
      <c r="Z69" s="47">
        <f>Log!E69-Log!$E69</f>
        <v>0</v>
      </c>
      <c r="AA69" s="47">
        <f>Log!F69-Log!$E69</f>
        <v>-1.582050722893958E-3</v>
      </c>
      <c r="AB69" s="47">
        <f>Log!G69-Log!$E69</f>
        <v>-1.2671208016158229E-2</v>
      </c>
      <c r="AC69" s="47">
        <f>Log!H69-Log!$E69</f>
        <v>-1.5904419520878954E-2</v>
      </c>
      <c r="AD69" s="47">
        <f>Log!I69-Log!$E69</f>
        <v>3.6627759709642708E-3</v>
      </c>
      <c r="AE69" s="47">
        <f>Log!J69-Log!$E69</f>
        <v>-8.7143053643733495E-3</v>
      </c>
      <c r="AF69" s="47">
        <f>Log!K69-Log!$E69</f>
        <v>-1.5525905354796088E-2</v>
      </c>
      <c r="AG69" s="47">
        <f>Log!L69-Log!$E69</f>
        <v>-3.1288288736675864E-3</v>
      </c>
      <c r="AH69" s="47">
        <f>Log!M69-Log!$E69</f>
        <v>-3.7269877517709847E-2</v>
      </c>
      <c r="AI69" s="47">
        <f>Log!N69-Log!$E69</f>
        <v>-1.9529849053658677E-2</v>
      </c>
      <c r="AJ69" s="47">
        <f>Log!O69-Log!$E69</f>
        <v>-2.0890186006061979E-2</v>
      </c>
      <c r="AK69" s="47">
        <f>Log!P69-Log!$E69</f>
        <v>1.243075104603017E-3</v>
      </c>
      <c r="AL69" s="47">
        <f>Log!Q69-Log!$E69</f>
        <v>0.6029466952858864</v>
      </c>
      <c r="AM69" s="47" t="e">
        <f>Log!R69-Log!$E69</f>
        <v>#DIV/0!</v>
      </c>
      <c r="AN69" s="47" t="e">
        <f>Log!S69-Log!$E69</f>
        <v>#DIV/0!</v>
      </c>
    </row>
    <row r="70" spans="23:40">
      <c r="W70" s="47">
        <f>Log!B70-Log!$E70</f>
        <v>-2.4248742551808321E-2</v>
      </c>
      <c r="X70" s="47">
        <f>Log!C70-Log!$E70</f>
        <v>-6.1860567709959326E-3</v>
      </c>
      <c r="Y70" s="47">
        <f>Log!D70-Log!$E70</f>
        <v>-2.2001367687759336E-3</v>
      </c>
      <c r="Z70" s="47">
        <f>Log!E70-Log!$E70</f>
        <v>0</v>
      </c>
      <c r="AA70" s="47">
        <f>Log!F70-Log!$E70</f>
        <v>-1.0640874602284613E-3</v>
      </c>
      <c r="AB70" s="47">
        <f>Log!G70-Log!$E70</f>
        <v>-4.8610896006017895E-3</v>
      </c>
      <c r="AC70" s="47">
        <f>Log!H70-Log!$E70</f>
        <v>-1.8709822867356028E-2</v>
      </c>
      <c r="AD70" s="47">
        <f>Log!I70-Log!$E70</f>
        <v>-4.0246470246801565E-3</v>
      </c>
      <c r="AE70" s="47">
        <f>Log!J70-Log!$E70</f>
        <v>-4.0707880073300937E-3</v>
      </c>
      <c r="AF70" s="47">
        <f>Log!K70-Log!$E70</f>
        <v>-1.2552675366083708E-2</v>
      </c>
      <c r="AG70" s="47">
        <f>Log!L70-Log!$E70</f>
        <v>-1.1386649163301933E-3</v>
      </c>
      <c r="AH70" s="47">
        <f>Log!M70-Log!$E70</f>
        <v>-3.6311463528324865E-2</v>
      </c>
      <c r="AI70" s="47">
        <f>Log!N70-Log!$E70</f>
        <v>-1.0336077320719686E-2</v>
      </c>
      <c r="AJ70" s="47">
        <f>Log!O70-Log!$E70</f>
        <v>-7.4600181169536157E-3</v>
      </c>
      <c r="AK70" s="47">
        <f>Log!P70-Log!$E70</f>
        <v>6.163145888603349E-3</v>
      </c>
      <c r="AL70" s="47">
        <f>Log!Q70-Log!$E70</f>
        <v>0.22462320533339364</v>
      </c>
      <c r="AM70" s="47" t="e">
        <f>Log!R70-Log!$E70</f>
        <v>#DIV/0!</v>
      </c>
      <c r="AN70" s="47" t="e">
        <f>Log!S70-Log!$E70</f>
        <v>#DIV/0!</v>
      </c>
    </row>
    <row r="71" spans="23:40">
      <c r="W71" s="47">
        <f>Log!B71-Log!$E71</f>
        <v>-8.7195704356294174E-3</v>
      </c>
      <c r="X71" s="47">
        <f>Log!C71-Log!$E71</f>
        <v>-1.4202589883362291E-2</v>
      </c>
      <c r="Y71" s="47">
        <f>Log!D71-Log!$E71</f>
        <v>4.9748623959132328E-3</v>
      </c>
      <c r="Z71" s="47">
        <f>Log!E71-Log!$E71</f>
        <v>0</v>
      </c>
      <c r="AA71" s="47">
        <f>Log!F71-Log!$E71</f>
        <v>-3.6116851165322317E-3</v>
      </c>
      <c r="AB71" s="47">
        <f>Log!G71-Log!$E71</f>
        <v>-0.12150602035636519</v>
      </c>
      <c r="AC71" s="47">
        <f>Log!H71-Log!$E71</f>
        <v>2.4836206604761792E-2</v>
      </c>
      <c r="AD71" s="47">
        <f>Log!I71-Log!$E71</f>
        <v>-1.2539929120675957E-2</v>
      </c>
      <c r="AE71" s="47">
        <f>Log!J71-Log!$E71</f>
        <v>1.0110994159322926E-2</v>
      </c>
      <c r="AF71" s="47">
        <f>Log!K71-Log!$E71</f>
        <v>2.9194134951461885E-2</v>
      </c>
      <c r="AG71" s="47">
        <f>Log!L71-Log!$E71</f>
        <v>-3.0113991881210514E-4</v>
      </c>
      <c r="AH71" s="47">
        <f>Log!M71-Log!$E71</f>
        <v>1.2524990839767375E-2</v>
      </c>
      <c r="AI71" s="47">
        <f>Log!N71-Log!$E71</f>
        <v>3.940201513246086E-2</v>
      </c>
      <c r="AJ71" s="47">
        <f>Log!O71-Log!$E71</f>
        <v>3.2677854760356728E-2</v>
      </c>
      <c r="AK71" s="47">
        <f>Log!P71-Log!$E71</f>
        <v>-1.6568098624932328E-2</v>
      </c>
      <c r="AL71" s="47">
        <f>Log!Q71-Log!$E71</f>
        <v>0.61258870650083286</v>
      </c>
      <c r="AM71" s="47" t="e">
        <f>Log!R71-Log!$E71</f>
        <v>#DIV/0!</v>
      </c>
      <c r="AN71" s="47" t="e">
        <f>Log!S71-Log!$E71</f>
        <v>#DIV/0!</v>
      </c>
    </row>
    <row r="72" spans="23:40">
      <c r="W72" s="47">
        <f>Log!B72-Log!$E72</f>
        <v>4.15379583089242E-3</v>
      </c>
      <c r="X72" s="47">
        <f>Log!C72-Log!$E72</f>
        <v>6.6509346478703015E-3</v>
      </c>
      <c r="Y72" s="47">
        <f>Log!D72-Log!$E72</f>
        <v>1.9396905156986687E-3</v>
      </c>
      <c r="Z72" s="47">
        <f>Log!E72-Log!$E72</f>
        <v>0</v>
      </c>
      <c r="AA72" s="47">
        <f>Log!F72-Log!$E72</f>
        <v>2.5734052821824709E-3</v>
      </c>
      <c r="AB72" s="47">
        <f>Log!G72-Log!$E72</f>
        <v>5.4081574335738347E-2</v>
      </c>
      <c r="AC72" s="47">
        <f>Log!H72-Log!$E72</f>
        <v>1.3724512079878039E-2</v>
      </c>
      <c r="AD72" s="47">
        <f>Log!I72-Log!$E72</f>
        <v>1.3826145130667286E-2</v>
      </c>
      <c r="AE72" s="47">
        <f>Log!J72-Log!$E72</f>
        <v>1.4448646707777785E-2</v>
      </c>
      <c r="AF72" s="47">
        <f>Log!K72-Log!$E72</f>
        <v>1.3400080391190755E-2</v>
      </c>
      <c r="AG72" s="47">
        <f>Log!L72-Log!$E72</f>
        <v>-1.7035884111924436E-3</v>
      </c>
      <c r="AH72" s="47">
        <f>Log!M72-Log!$E72</f>
        <v>6.4757999902411529E-3</v>
      </c>
      <c r="AI72" s="47">
        <f>Log!N72-Log!$E72</f>
        <v>-1.933081937952906E-2</v>
      </c>
      <c r="AJ72" s="47">
        <f>Log!O72-Log!$E72</f>
        <v>-8.2153489294064866E-3</v>
      </c>
      <c r="AK72" s="47">
        <f>Log!P72-Log!$E72</f>
        <v>2.4774639145679147E-2</v>
      </c>
      <c r="AL72" s="47">
        <f>Log!Q72-Log!$E72</f>
        <v>-3.1951382981970256E-2</v>
      </c>
      <c r="AM72" s="47" t="e">
        <f>Log!R72-Log!$E72</f>
        <v>#DIV/0!</v>
      </c>
      <c r="AN72" s="47" t="e">
        <f>Log!S72-Log!$E72</f>
        <v>#DIV/0!</v>
      </c>
    </row>
    <row r="73" spans="23:40">
      <c r="W73" s="47">
        <f>Log!B73-Log!$E73</f>
        <v>-6.9560818787693024E-3</v>
      </c>
      <c r="X73" s="47">
        <f>Log!C73-Log!$E73</f>
        <v>-2.7268561705306163E-3</v>
      </c>
      <c r="Y73" s="47">
        <f>Log!D73-Log!$E73</f>
        <v>9.8972308264683364E-3</v>
      </c>
      <c r="Z73" s="47">
        <f>Log!E73-Log!$E73</f>
        <v>0</v>
      </c>
      <c r="AA73" s="47">
        <f>Log!F73-Log!$E73</f>
        <v>9.4764733517526366E-4</v>
      </c>
      <c r="AB73" s="47">
        <f>Log!G73-Log!$E73</f>
        <v>-7.8651337429301409E-3</v>
      </c>
      <c r="AC73" s="47">
        <f>Log!H73-Log!$E73</f>
        <v>4.2512036127668905E-3</v>
      </c>
      <c r="AD73" s="47">
        <f>Log!I73-Log!$E73</f>
        <v>9.5531868256489311E-3</v>
      </c>
      <c r="AE73" s="47">
        <f>Log!J73-Log!$E73</f>
        <v>1.0999334273109718E-2</v>
      </c>
      <c r="AF73" s="47">
        <f>Log!K73-Log!$E73</f>
        <v>9.3071700639872409E-3</v>
      </c>
      <c r="AG73" s="47">
        <f>Log!L73-Log!$E73</f>
        <v>7.3115950006979848E-3</v>
      </c>
      <c r="AH73" s="47">
        <f>Log!M73-Log!$E73</f>
        <v>7.342176222867116E-3</v>
      </c>
      <c r="AI73" s="47">
        <f>Log!N73-Log!$E73</f>
        <v>-1.5454606778622839E-2</v>
      </c>
      <c r="AJ73" s="47">
        <f>Log!O73-Log!$E73</f>
        <v>-7.42217801685337E-3</v>
      </c>
      <c r="AK73" s="47">
        <f>Log!P73-Log!$E73</f>
        <v>-5.1444322194781128E-3</v>
      </c>
      <c r="AL73" s="47">
        <f>Log!Q73-Log!$E73</f>
        <v>0.2360489059376463</v>
      </c>
      <c r="AM73" s="47" t="e">
        <f>Log!R73-Log!$E73</f>
        <v>#DIV/0!</v>
      </c>
      <c r="AN73" s="47" t="e">
        <f>Log!S73-Log!$E73</f>
        <v>#DIV/0!</v>
      </c>
    </row>
    <row r="74" spans="23:40">
      <c r="W74" s="47">
        <f>Log!B74-Log!$E74</f>
        <v>-1.1596866684617889E-2</v>
      </c>
      <c r="X74" s="47">
        <f>Log!C74-Log!$E74</f>
        <v>-3.6620333513927689E-3</v>
      </c>
      <c r="Y74" s="47">
        <f>Log!D74-Log!$E74</f>
        <v>2.349892563192815E-3</v>
      </c>
      <c r="Z74" s="47">
        <f>Log!E74-Log!$E74</f>
        <v>0</v>
      </c>
      <c r="AA74" s="47">
        <f>Log!F74-Log!$E74</f>
        <v>9.921715477374019E-4</v>
      </c>
      <c r="AB74" s="47">
        <f>Log!G74-Log!$E74</f>
        <v>2.1857311544400449E-2</v>
      </c>
      <c r="AC74" s="47">
        <f>Log!H74-Log!$E74</f>
        <v>1.0669125649047425E-3</v>
      </c>
      <c r="AD74" s="47">
        <f>Log!I74-Log!$E74</f>
        <v>1.4146260911816035E-2</v>
      </c>
      <c r="AE74" s="47">
        <f>Log!J74-Log!$E74</f>
        <v>3.8242457956342577E-3</v>
      </c>
      <c r="AF74" s="47">
        <f>Log!K74-Log!$E74</f>
        <v>-5.801848833310563E-3</v>
      </c>
      <c r="AG74" s="47">
        <f>Log!L74-Log!$E74</f>
        <v>8.0397065391775661E-3</v>
      </c>
      <c r="AH74" s="47">
        <f>Log!M74-Log!$E74</f>
        <v>9.7068142328122567E-3</v>
      </c>
      <c r="AI74" s="47">
        <f>Log!N74-Log!$E74</f>
        <v>2.255440764388258E-3</v>
      </c>
      <c r="AJ74" s="47">
        <f>Log!O74-Log!$E74</f>
        <v>1.4789965366946581E-3</v>
      </c>
      <c r="AK74" s="47">
        <f>Log!P74-Log!$E74</f>
        <v>2.6579972870839793E-2</v>
      </c>
      <c r="AL74" s="47">
        <f>Log!Q74-Log!$E74</f>
        <v>0.68225132045584025</v>
      </c>
      <c r="AM74" s="47" t="e">
        <f>Log!R74-Log!$E74</f>
        <v>#DIV/0!</v>
      </c>
      <c r="AN74" s="47" t="e">
        <f>Log!S74-Log!$E74</f>
        <v>#DIV/0!</v>
      </c>
    </row>
    <row r="75" spans="23:40">
      <c r="W75" s="47">
        <f>Log!B75-Log!$E75</f>
        <v>2.6181355580066717E-2</v>
      </c>
      <c r="X75" s="47">
        <f>Log!C75-Log!$E75</f>
        <v>1.05935793686469E-2</v>
      </c>
      <c r="Y75" s="47">
        <f>Log!D75-Log!$E75</f>
        <v>6.0661320038055775E-3</v>
      </c>
      <c r="Z75" s="47">
        <f>Log!E75-Log!$E75</f>
        <v>0</v>
      </c>
      <c r="AA75" s="47">
        <f>Log!F75-Log!$E75</f>
        <v>9.8268607964287734E-4</v>
      </c>
      <c r="AB75" s="47">
        <f>Log!G75-Log!$E75</f>
        <v>2.0829068847948287E-2</v>
      </c>
      <c r="AC75" s="47">
        <f>Log!H75-Log!$E75</f>
        <v>1.4970922488230912E-2</v>
      </c>
      <c r="AD75" s="47">
        <f>Log!I75-Log!$E75</f>
        <v>1.4274524588389282E-2</v>
      </c>
      <c r="AE75" s="47">
        <f>Log!J75-Log!$E75</f>
        <v>1.9661489062406376E-2</v>
      </c>
      <c r="AF75" s="47">
        <f>Log!K75-Log!$E75</f>
        <v>2.0466472481077753E-2</v>
      </c>
      <c r="AG75" s="47">
        <f>Log!L75-Log!$E75</f>
        <v>2.0083733584290116E-2</v>
      </c>
      <c r="AH75" s="47">
        <f>Log!M75-Log!$E75</f>
        <v>1.3834693892118416E-3</v>
      </c>
      <c r="AI75" s="47">
        <f>Log!N75-Log!$E75</f>
        <v>2.6681027541208109E-2</v>
      </c>
      <c r="AJ75" s="47">
        <f>Log!O75-Log!$E75</f>
        <v>2.9591282951633546E-2</v>
      </c>
      <c r="AK75" s="47">
        <f>Log!P75-Log!$E75</f>
        <v>1.8040714882578471E-2</v>
      </c>
      <c r="AL75" s="47">
        <f>Log!Q75-Log!$E75</f>
        <v>0.11887305996060066</v>
      </c>
      <c r="AM75" s="47" t="e">
        <f>Log!R75-Log!$E75</f>
        <v>#DIV/0!</v>
      </c>
      <c r="AN75" s="47" t="e">
        <f>Log!S75-Log!$E75</f>
        <v>#DIV/0!</v>
      </c>
    </row>
    <row r="76" spans="23:40">
      <c r="W76" s="47">
        <f>Log!B76-Log!$E76</f>
        <v>1.3102083438440668E-2</v>
      </c>
      <c r="X76" s="47">
        <f>Log!C76-Log!$E76</f>
        <v>1.6528338786520484E-2</v>
      </c>
      <c r="Y76" s="47">
        <f>Log!D76-Log!$E76</f>
        <v>-2.166963688131459E-3</v>
      </c>
      <c r="Z76" s="47">
        <f>Log!E76-Log!$E76</f>
        <v>0</v>
      </c>
      <c r="AA76" s="47">
        <f>Log!F76-Log!$E76</f>
        <v>-2.4378178932477866E-3</v>
      </c>
      <c r="AB76" s="47">
        <f>Log!G76-Log!$E76</f>
        <v>4.9307190292084344E-2</v>
      </c>
      <c r="AC76" s="47">
        <f>Log!H76-Log!$E76</f>
        <v>2.4033926288978723E-2</v>
      </c>
      <c r="AD76" s="47">
        <f>Log!I76-Log!$E76</f>
        <v>-8.4257745716674812E-3</v>
      </c>
      <c r="AE76" s="47">
        <f>Log!J76-Log!$E76</f>
        <v>2.1747162802158517E-2</v>
      </c>
      <c r="AF76" s="47">
        <f>Log!K76-Log!$E76</f>
        <v>2.6084680579432681E-2</v>
      </c>
      <c r="AG76" s="47">
        <f>Log!L76-Log!$E76</f>
        <v>1.9584310538920773E-2</v>
      </c>
      <c r="AH76" s="47">
        <f>Log!M76-Log!$E76</f>
        <v>1.7161101716076991E-2</v>
      </c>
      <c r="AI76" s="47">
        <f>Log!N76-Log!$E76</f>
        <v>4.6014866040309715E-2</v>
      </c>
      <c r="AJ76" s="47">
        <f>Log!O76-Log!$E76</f>
        <v>2.0901116231125109E-2</v>
      </c>
      <c r="AK76" s="47">
        <f>Log!P76-Log!$E76</f>
        <v>1.7564963171765587E-2</v>
      </c>
      <c r="AL76" s="47">
        <f>Log!Q76-Log!$E76</f>
        <v>-3.345351250554985E-2</v>
      </c>
      <c r="AM76" s="47" t="e">
        <f>Log!R76-Log!$E76</f>
        <v>#DIV/0!</v>
      </c>
      <c r="AN76" s="47" t="e">
        <f>Log!S76-Log!$E76</f>
        <v>#DIV/0!</v>
      </c>
    </row>
    <row r="77" spans="23:40">
      <c r="W77" s="47">
        <f>Log!B77-Log!$E77</f>
        <v>-1.4067142455705561E-2</v>
      </c>
      <c r="X77" s="47">
        <f>Log!C77-Log!$E77</f>
        <v>-2.8248079841210593E-3</v>
      </c>
      <c r="Y77" s="47">
        <f>Log!D77-Log!$E77</f>
        <v>3.9838369107428016E-3</v>
      </c>
      <c r="Z77" s="47">
        <f>Log!E77-Log!$E77</f>
        <v>0</v>
      </c>
      <c r="AA77" s="47">
        <f>Log!F77-Log!$E77</f>
        <v>-3.8293921121522728E-4</v>
      </c>
      <c r="AB77" s="47">
        <f>Log!G77-Log!$E77</f>
        <v>-4.1870651681283788E-2</v>
      </c>
      <c r="AC77" s="47">
        <f>Log!H77-Log!$E77</f>
        <v>5.4655484723109297E-3</v>
      </c>
      <c r="AD77" s="47">
        <f>Log!I77-Log!$E77</f>
        <v>2.7023158928167952E-3</v>
      </c>
      <c r="AE77" s="47">
        <f>Log!J77-Log!$E77</f>
        <v>9.6957139652550754E-3</v>
      </c>
      <c r="AF77" s="47">
        <f>Log!K77-Log!$E77</f>
        <v>-4.5650822201736552E-3</v>
      </c>
      <c r="AG77" s="47">
        <f>Log!L77-Log!$E77</f>
        <v>-8.2798660421087265E-3</v>
      </c>
      <c r="AH77" s="47">
        <f>Log!M77-Log!$E77</f>
        <v>8.0266999286112539E-3</v>
      </c>
      <c r="AI77" s="47">
        <f>Log!N77-Log!$E77</f>
        <v>-1.4495581330128158E-2</v>
      </c>
      <c r="AJ77" s="47">
        <f>Log!O77-Log!$E77</f>
        <v>-5.5388662152779655E-3</v>
      </c>
      <c r="AK77" s="47">
        <f>Log!P77-Log!$E77</f>
        <v>1.1533302172947124E-2</v>
      </c>
      <c r="AL77" s="47">
        <f>Log!Q77-Log!$E77</f>
        <v>-5.6288718479695632E-2</v>
      </c>
      <c r="AM77" s="47" t="e">
        <f>Log!R77-Log!$E77</f>
        <v>#DIV/0!</v>
      </c>
      <c r="AN77" s="47" t="e">
        <f>Log!S77-Log!$E77</f>
        <v>#DIV/0!</v>
      </c>
    </row>
    <row r="78" spans="23:40">
      <c r="W78" s="47">
        <f>Log!B78-Log!$E78</f>
        <v>6.986315043072875E-3</v>
      </c>
      <c r="X78" s="47">
        <f>Log!C78-Log!$E78</f>
        <v>-6.6407868794492149E-3</v>
      </c>
      <c r="Y78" s="47">
        <f>Log!D78-Log!$E78</f>
        <v>2.2842156552813605E-3</v>
      </c>
      <c r="Z78" s="47">
        <f>Log!E78-Log!$E78</f>
        <v>0</v>
      </c>
      <c r="AA78" s="47">
        <f>Log!F78-Log!$E78</f>
        <v>3.342676528124611E-3</v>
      </c>
      <c r="AB78" s="47">
        <f>Log!G78-Log!$E78</f>
        <v>-7.0127903570097155E-2</v>
      </c>
      <c r="AC78" s="47">
        <f>Log!H78-Log!$E78</f>
        <v>4.6184012237209431E-3</v>
      </c>
      <c r="AD78" s="47">
        <f>Log!I78-Log!$E78</f>
        <v>-3.8337283337884854E-3</v>
      </c>
      <c r="AE78" s="47">
        <f>Log!J78-Log!$E78</f>
        <v>3.0825729393603148E-3</v>
      </c>
      <c r="AF78" s="47">
        <f>Log!K78-Log!$E78</f>
        <v>7.3541832057403035E-3</v>
      </c>
      <c r="AG78" s="47">
        <f>Log!L78-Log!$E78</f>
        <v>-2.7078449740289235E-3</v>
      </c>
      <c r="AH78" s="47">
        <f>Log!M78-Log!$E78</f>
        <v>7.7254885944937199E-4</v>
      </c>
      <c r="AI78" s="47">
        <f>Log!N78-Log!$E78</f>
        <v>9.7953862863355869E-5</v>
      </c>
      <c r="AJ78" s="47">
        <f>Log!O78-Log!$E78</f>
        <v>-3.6908612769180529E-4</v>
      </c>
      <c r="AK78" s="47">
        <f>Log!P78-Log!$E78</f>
        <v>-1.0881254745066238E-2</v>
      </c>
      <c r="AL78" s="47">
        <f>Log!Q78-Log!$E78</f>
        <v>-5.934995062140215E-2</v>
      </c>
      <c r="AM78" s="47" t="e">
        <f>Log!R78-Log!$E78</f>
        <v>#DIV/0!</v>
      </c>
      <c r="AN78" s="47" t="e">
        <f>Log!S78-Log!$E78</f>
        <v>#DIV/0!</v>
      </c>
    </row>
    <row r="79" spans="23:40">
      <c r="W79" s="47">
        <f>Log!B79-Log!$E79</f>
        <v>-1.9791033978956471E-2</v>
      </c>
      <c r="X79" s="47">
        <f>Log!C79-Log!$E79</f>
        <v>-1.3505528576811032E-2</v>
      </c>
      <c r="Y79" s="47">
        <f>Log!D79-Log!$E79</f>
        <v>-1.7116274591248974E-2</v>
      </c>
      <c r="Z79" s="47">
        <f>Log!E79-Log!$E79</f>
        <v>0</v>
      </c>
      <c r="AA79" s="47">
        <f>Log!F79-Log!$E79</f>
        <v>-1.7899616752795472E-3</v>
      </c>
      <c r="AB79" s="47">
        <f>Log!G79-Log!$E79</f>
        <v>9.1308281192006568E-3</v>
      </c>
      <c r="AC79" s="47">
        <f>Log!H79-Log!$E79</f>
        <v>-5.7166928532461428E-2</v>
      </c>
      <c r="AD79" s="47">
        <f>Log!I79-Log!$E79</f>
        <v>-2.5108105965713598E-2</v>
      </c>
      <c r="AE79" s="47">
        <f>Log!J79-Log!$E79</f>
        <v>-4.6323526719225828E-2</v>
      </c>
      <c r="AF79" s="47">
        <f>Log!K79-Log!$E79</f>
        <v>-4.5194823848934432E-2</v>
      </c>
      <c r="AG79" s="47">
        <f>Log!L79-Log!$E79</f>
        <v>-3.621729759484231E-2</v>
      </c>
      <c r="AH79" s="47">
        <f>Log!M79-Log!$E79</f>
        <v>-4.8346150209114647E-2</v>
      </c>
      <c r="AI79" s="47">
        <f>Log!N79-Log!$E79</f>
        <v>-5.7971890207721137E-2</v>
      </c>
      <c r="AJ79" s="47">
        <f>Log!O79-Log!$E79</f>
        <v>-6.4786238269269242E-2</v>
      </c>
      <c r="AK79" s="47">
        <f>Log!P79-Log!$E79</f>
        <v>-7.3387968369117124E-2</v>
      </c>
      <c r="AL79" s="47">
        <f>Log!Q79-Log!$E79</f>
        <v>-8.7810137187235487E-2</v>
      </c>
      <c r="AM79" s="47" t="e">
        <f>Log!R79-Log!$E79</f>
        <v>#DIV/0!</v>
      </c>
      <c r="AN79" s="47" t="e">
        <f>Log!S79-Log!$E79</f>
        <v>#DIV/0!</v>
      </c>
    </row>
    <row r="80" spans="23:40">
      <c r="W80" s="47">
        <f>Log!B80-Log!$E80</f>
        <v>4.8066733769473935E-3</v>
      </c>
      <c r="X80" s="47">
        <f>Log!C80-Log!$E80</f>
        <v>1.2878257736064793E-3</v>
      </c>
      <c r="Y80" s="47">
        <f>Log!D80-Log!$E80</f>
        <v>1.7084170266441621E-2</v>
      </c>
      <c r="Z80" s="47">
        <f>Log!E80-Log!$E80</f>
        <v>0</v>
      </c>
      <c r="AA80" s="47">
        <f>Log!F80-Log!$E80</f>
        <v>2.2783851129384068E-3</v>
      </c>
      <c r="AB80" s="47">
        <f>Log!G80-Log!$E80</f>
        <v>5.7540294989328354E-2</v>
      </c>
      <c r="AC80" s="47">
        <f>Log!H80-Log!$E80</f>
        <v>1.0768152963554448E-3</v>
      </c>
      <c r="AD80" s="47">
        <f>Log!I80-Log!$E80</f>
        <v>2.5167989501421809E-2</v>
      </c>
      <c r="AE80" s="47">
        <f>Log!J80-Log!$E80</f>
        <v>1.043211154149902E-2</v>
      </c>
      <c r="AF80" s="47">
        <f>Log!K80-Log!$E80</f>
        <v>5.0615199038102604E-4</v>
      </c>
      <c r="AG80" s="47">
        <f>Log!L80-Log!$E80</f>
        <v>-1.2762352594225331E-3</v>
      </c>
      <c r="AH80" s="47">
        <f>Log!M80-Log!$E80</f>
        <v>5.3457717857784155E-3</v>
      </c>
      <c r="AI80" s="47">
        <f>Log!N80-Log!$E80</f>
        <v>2.4872132923803029E-2</v>
      </c>
      <c r="AJ80" s="47">
        <f>Log!O80-Log!$E80</f>
        <v>6.8141390562300522E-3</v>
      </c>
      <c r="AK80" s="47">
        <f>Log!P80-Log!$E80</f>
        <v>3.9178843115356167E-2</v>
      </c>
      <c r="AL80" s="47">
        <f>Log!Q80-Log!$E80</f>
        <v>-0.12367313506386129</v>
      </c>
      <c r="AM80" s="47" t="e">
        <f>Log!R80-Log!$E80</f>
        <v>#DIV/0!</v>
      </c>
      <c r="AN80" s="47" t="e">
        <f>Log!S80-Log!$E80</f>
        <v>#DIV/0!</v>
      </c>
    </row>
    <row r="81" spans="23:40">
      <c r="W81" s="47">
        <f>Log!B81-Log!$E81</f>
        <v>1.3282993617260413E-2</v>
      </c>
      <c r="X81" s="47">
        <f>Log!C81-Log!$E81</f>
        <v>2.7630987013607198E-2</v>
      </c>
      <c r="Y81" s="47">
        <f>Log!D81-Log!$E81</f>
        <v>-3.1620762208301144E-3</v>
      </c>
      <c r="Z81" s="47">
        <f>Log!E81-Log!$E81</f>
        <v>0</v>
      </c>
      <c r="AA81" s="47">
        <f>Log!F81-Log!$E81</f>
        <v>-1.4924918503739226E-4</v>
      </c>
      <c r="AB81" s="47">
        <f>Log!G81-Log!$E81</f>
        <v>1.3475009783542082E-2</v>
      </c>
      <c r="AC81" s="47">
        <f>Log!H81-Log!$E81</f>
        <v>2.3749020246827408E-2</v>
      </c>
      <c r="AD81" s="47">
        <f>Log!I81-Log!$E81</f>
        <v>-6.5775156453728133E-3</v>
      </c>
      <c r="AE81" s="47">
        <f>Log!J81-Log!$E81</f>
        <v>3.1043875316195194E-2</v>
      </c>
      <c r="AF81" s="47">
        <f>Log!K81-Log!$E81</f>
        <v>1.9241897017946555E-2</v>
      </c>
      <c r="AG81" s="47">
        <f>Log!L81-Log!$E81</f>
        <v>1.4743565908693574E-2</v>
      </c>
      <c r="AH81" s="47">
        <f>Log!M81-Log!$E81</f>
        <v>1.908642393319139E-2</v>
      </c>
      <c r="AI81" s="47">
        <f>Log!N81-Log!$E81</f>
        <v>-4.70773584697326E-5</v>
      </c>
      <c r="AJ81" s="47">
        <f>Log!O81-Log!$E81</f>
        <v>2.0626763585206508E-2</v>
      </c>
      <c r="AK81" s="47">
        <f>Log!P81-Log!$E81</f>
        <v>5.1637735484163658E-2</v>
      </c>
      <c r="AL81" s="47">
        <f>Log!Q81-Log!$E81</f>
        <v>8.3004460552433476E-2</v>
      </c>
      <c r="AM81" s="47" t="e">
        <f>Log!R81-Log!$E81</f>
        <v>#DIV/0!</v>
      </c>
      <c r="AN81" s="47" t="e">
        <f>Log!S81-Log!$E81</f>
        <v>#DIV/0!</v>
      </c>
    </row>
    <row r="82" spans="23:40">
      <c r="W82" s="47">
        <f>Log!B82-Log!$E82</f>
        <v>-2.3021402969158257E-2</v>
      </c>
      <c r="X82" s="47">
        <f>Log!C82-Log!$E82</f>
        <v>-1.8189465171735301E-2</v>
      </c>
      <c r="Y82" s="47">
        <f>Log!D82-Log!$E82</f>
        <v>-3.0415032775754983E-3</v>
      </c>
      <c r="Z82" s="47">
        <f>Log!E82-Log!$E82</f>
        <v>0</v>
      </c>
      <c r="AA82" s="47">
        <f>Log!F82-Log!$E82</f>
        <v>-1.6472418812997561E-3</v>
      </c>
      <c r="AB82" s="47">
        <f>Log!G82-Log!$E82</f>
        <v>-1.4736849399395008E-2</v>
      </c>
      <c r="AC82" s="47">
        <f>Log!H82-Log!$E82</f>
        <v>-2.5525224410864199E-2</v>
      </c>
      <c r="AD82" s="47">
        <f>Log!I82-Log!$E82</f>
        <v>-3.7332382638204618E-3</v>
      </c>
      <c r="AE82" s="47">
        <f>Log!J82-Log!$E82</f>
        <v>-2.184528953423609E-2</v>
      </c>
      <c r="AF82" s="47">
        <f>Log!K82-Log!$E82</f>
        <v>-2.3740922199121113E-2</v>
      </c>
      <c r="AG82" s="47">
        <f>Log!L82-Log!$E82</f>
        <v>-1.2891889278104914E-2</v>
      </c>
      <c r="AH82" s="47">
        <f>Log!M82-Log!$E82</f>
        <v>-4.4739816096351928E-2</v>
      </c>
      <c r="AI82" s="47">
        <f>Log!N82-Log!$E82</f>
        <v>-3.4032799567713136E-2</v>
      </c>
      <c r="AJ82" s="47">
        <f>Log!O82-Log!$E82</f>
        <v>-2.1525577892906121E-2</v>
      </c>
      <c r="AK82" s="47">
        <f>Log!P82-Log!$E82</f>
        <v>-1.7289547725420587E-2</v>
      </c>
      <c r="AL82" s="47">
        <f>Log!Q82-Log!$E82</f>
        <v>-7.2801041499779423E-2</v>
      </c>
      <c r="AM82" s="47" t="e">
        <f>Log!R82-Log!$E82</f>
        <v>#DIV/0!</v>
      </c>
      <c r="AN82" s="47" t="e">
        <f>Log!S82-Log!$E82</f>
        <v>#DIV/0!</v>
      </c>
    </row>
    <row r="83" spans="23:40">
      <c r="W83" s="47">
        <f>Log!B83-Log!$E83</f>
        <v>1.7239131213009181E-2</v>
      </c>
      <c r="X83" s="47">
        <f>Log!C83-Log!$E83</f>
        <v>2.0047308676678997E-2</v>
      </c>
      <c r="Y83" s="47">
        <f>Log!D83-Log!$E83</f>
        <v>1.0974350882443428E-2</v>
      </c>
      <c r="Z83" s="47">
        <f>Log!E83-Log!$E83</f>
        <v>0</v>
      </c>
      <c r="AA83" s="47">
        <f>Log!F83-Log!$E83</f>
        <v>-7.7332602254143179E-3</v>
      </c>
      <c r="AB83" s="47">
        <f>Log!G83-Log!$E83</f>
        <v>1.5729144103845107E-2</v>
      </c>
      <c r="AC83" s="47">
        <f>Log!H83-Log!$E83</f>
        <v>3.4757168154336653E-2</v>
      </c>
      <c r="AD83" s="47">
        <f>Log!I83-Log!$E83</f>
        <v>2.3614189000052088E-2</v>
      </c>
      <c r="AE83" s="47">
        <f>Log!J83-Log!$E83</f>
        <v>3.918309431475131E-2</v>
      </c>
      <c r="AF83" s="47">
        <f>Log!K83-Log!$E83</f>
        <v>4.4926025632134443E-2</v>
      </c>
      <c r="AG83" s="47">
        <f>Log!L83-Log!$E83</f>
        <v>4.3985549349662111E-2</v>
      </c>
      <c r="AH83" s="47">
        <f>Log!M83-Log!$E83</f>
        <v>2.182820755697102E-2</v>
      </c>
      <c r="AI83" s="47">
        <f>Log!N83-Log!$E83</f>
        <v>5.2122191146408509E-2</v>
      </c>
      <c r="AJ83" s="47">
        <f>Log!O83-Log!$E83</f>
        <v>4.5380644770416444E-2</v>
      </c>
      <c r="AK83" s="47">
        <f>Log!P83-Log!$E83</f>
        <v>4.852941212868922E-2</v>
      </c>
      <c r="AL83" s="47">
        <f>Log!Q83-Log!$E83</f>
        <v>-0.49252718936803486</v>
      </c>
      <c r="AM83" s="47" t="e">
        <f>Log!R83-Log!$E83</f>
        <v>#DIV/0!</v>
      </c>
      <c r="AN83" s="47" t="e">
        <f>Log!S83-Log!$E83</f>
        <v>#DIV/0!</v>
      </c>
    </row>
    <row r="84" spans="23:40">
      <c r="W84" s="47">
        <f>Log!B84-Log!$E84</f>
        <v>2.5418716764820604E-2</v>
      </c>
      <c r="X84" s="47">
        <f>Log!C84-Log!$E84</f>
        <v>3.6471129440213496E-2</v>
      </c>
      <c r="Y84" s="47">
        <f>Log!D84-Log!$E84</f>
        <v>-7.6688721592335363E-3</v>
      </c>
      <c r="Z84" s="47">
        <f>Log!E84-Log!$E84</f>
        <v>0</v>
      </c>
      <c r="AA84" s="47">
        <f>Log!F84-Log!$E84</f>
        <v>-1.3538723658961527E-3</v>
      </c>
      <c r="AB84" s="47">
        <f>Log!G84-Log!$E84</f>
        <v>2.4443814391552396E-2</v>
      </c>
      <c r="AC84" s="47">
        <f>Log!H84-Log!$E84</f>
        <v>9.47416952507842E-2</v>
      </c>
      <c r="AD84" s="47">
        <f>Log!I84-Log!$E84</f>
        <v>-9.1075914197825958E-4</v>
      </c>
      <c r="AE84" s="47">
        <f>Log!J84-Log!$E84</f>
        <v>9.1720855013195643E-2</v>
      </c>
      <c r="AF84" s="47">
        <f>Log!K84-Log!$E84</f>
        <v>9.2921437696982981E-2</v>
      </c>
      <c r="AG84" s="47">
        <f>Log!L84-Log!$E84</f>
        <v>6.9053732456000869E-2</v>
      </c>
      <c r="AH84" s="47">
        <f>Log!M84-Log!$E84</f>
        <v>7.886356661642227E-2</v>
      </c>
      <c r="AI84" s="47">
        <f>Log!N84-Log!$E84</f>
        <v>8.6943662748835512E-2</v>
      </c>
      <c r="AJ84" s="47">
        <f>Log!O84-Log!$E84</f>
        <v>9.3568171144209358E-2</v>
      </c>
      <c r="AK84" s="47">
        <f>Log!P84-Log!$E84</f>
        <v>0.10805324739831343</v>
      </c>
      <c r="AL84" s="47">
        <f>Log!Q84-Log!$E84</f>
        <v>0.40233979947726106</v>
      </c>
      <c r="AM84" s="47" t="e">
        <f>Log!R84-Log!$E84</f>
        <v>#DIV/0!</v>
      </c>
      <c r="AN84" s="47" t="e">
        <f>Log!S84-Log!$E84</f>
        <v>#DIV/0!</v>
      </c>
    </row>
    <row r="85" spans="23:40">
      <c r="W85" s="47">
        <f>Log!B85-Log!$E85</f>
        <v>-1.6518682406816115E-2</v>
      </c>
      <c r="X85" s="47">
        <f>Log!C85-Log!$E85</f>
        <v>-5.1171635188563235E-4</v>
      </c>
      <c r="Y85" s="47">
        <f>Log!D85-Log!$E85</f>
        <v>-1.3700503507385834E-3</v>
      </c>
      <c r="Z85" s="47">
        <f>Log!E85-Log!$E85</f>
        <v>0</v>
      </c>
      <c r="AA85" s="47">
        <f>Log!F85-Log!$E85</f>
        <v>-3.8704731851095381E-3</v>
      </c>
      <c r="AB85" s="47">
        <f>Log!G85-Log!$E85</f>
        <v>-1.1858852677135694E-3</v>
      </c>
      <c r="AC85" s="47">
        <f>Log!H85-Log!$E85</f>
        <v>1.8047900610540759E-2</v>
      </c>
      <c r="AD85" s="47">
        <f>Log!I85-Log!$E85</f>
        <v>-1.5104216590438781E-2</v>
      </c>
      <c r="AE85" s="47">
        <f>Log!J85-Log!$E85</f>
        <v>2.7615748376373893E-2</v>
      </c>
      <c r="AF85" s="47">
        <f>Log!K85-Log!$E85</f>
        <v>-3.8192748895840845E-3</v>
      </c>
      <c r="AG85" s="47">
        <f>Log!L85-Log!$E85</f>
        <v>1.6494154489119169E-2</v>
      </c>
      <c r="AH85" s="47">
        <f>Log!M85-Log!$E85</f>
        <v>2.014389615611123E-2</v>
      </c>
      <c r="AI85" s="47">
        <f>Log!N85-Log!$E85</f>
        <v>1.3090146608481602E-2</v>
      </c>
      <c r="AJ85" s="47">
        <f>Log!O85-Log!$E85</f>
        <v>1.5645741542069887E-2</v>
      </c>
      <c r="AK85" s="47">
        <f>Log!P85-Log!$E85</f>
        <v>5.6642921181051034E-2</v>
      </c>
      <c r="AL85" s="47">
        <f>Log!Q85-Log!$E85</f>
        <v>5.7282933748382461E-2</v>
      </c>
      <c r="AM85" s="47" t="e">
        <f>Log!R85-Log!$E85</f>
        <v>#DIV/0!</v>
      </c>
      <c r="AN85" s="47" t="e">
        <f>Log!S85-Log!$E85</f>
        <v>#DIV/0!</v>
      </c>
    </row>
    <row r="86" spans="23:40">
      <c r="W86" s="47">
        <f>Log!B86-Log!$E86</f>
        <v>2.1544224302688285E-2</v>
      </c>
      <c r="X86" s="47">
        <f>Log!C86-Log!$E86</f>
        <v>3.1177898659394777E-2</v>
      </c>
      <c r="Y86" s="47">
        <f>Log!D86-Log!$E86</f>
        <v>2.0555213164878818E-2</v>
      </c>
      <c r="Z86" s="47">
        <f>Log!E86-Log!$E86</f>
        <v>0</v>
      </c>
      <c r="AA86" s="47">
        <f>Log!F86-Log!$E86</f>
        <v>-1.0335131922845978E-3</v>
      </c>
      <c r="AB86" s="47">
        <f>Log!G86-Log!$E86</f>
        <v>4.7943607981121253E-2</v>
      </c>
      <c r="AC86" s="47">
        <f>Log!H86-Log!$E86</f>
        <v>4.7884854758943912E-2</v>
      </c>
      <c r="AD86" s="47">
        <f>Log!I86-Log!$E86</f>
        <v>3.0499981483117604E-2</v>
      </c>
      <c r="AE86" s="47">
        <f>Log!J86-Log!$E86</f>
        <v>2.9644894661845823E-2</v>
      </c>
      <c r="AF86" s="47">
        <f>Log!K86-Log!$E86</f>
        <v>6.1434222723066353E-2</v>
      </c>
      <c r="AG86" s="47">
        <f>Log!L86-Log!$E86</f>
        <v>5.6950461041497778E-2</v>
      </c>
      <c r="AH86" s="47">
        <f>Log!M86-Log!$E86</f>
        <v>2.6494615442150343E-2</v>
      </c>
      <c r="AI86" s="47">
        <f>Log!N86-Log!$E86</f>
        <v>3.3699310999786493E-2</v>
      </c>
      <c r="AJ86" s="47">
        <f>Log!O86-Log!$E86</f>
        <v>3.1383082195650523E-2</v>
      </c>
      <c r="AK86" s="47">
        <f>Log!P86-Log!$E86</f>
        <v>0.10499455882799383</v>
      </c>
      <c r="AL86" s="47">
        <f>Log!Q86-Log!$E86</f>
        <v>-0.17821800429766832</v>
      </c>
      <c r="AM86" s="47" t="e">
        <f>Log!R86-Log!$E86</f>
        <v>#DIV/0!</v>
      </c>
      <c r="AN86" s="47" t="e">
        <f>Log!S86-Log!$E86</f>
        <v>#DIV/0!</v>
      </c>
    </row>
    <row r="87" spans="23:40">
      <c r="W87" s="47">
        <f>Log!B87-Log!$E87</f>
        <v>-1.8211292982755922E-2</v>
      </c>
      <c r="X87" s="47">
        <f>Log!C87-Log!$E87</f>
        <v>-2.0235221980549355E-2</v>
      </c>
      <c r="Y87" s="47">
        <f>Log!D87-Log!$E87</f>
        <v>-4.8098428200845991E-3</v>
      </c>
      <c r="Z87" s="47">
        <f>Log!E87-Log!$E87</f>
        <v>0</v>
      </c>
      <c r="AA87" s="47">
        <f>Log!F87-Log!$E87</f>
        <v>3.7172504069873866E-3</v>
      </c>
      <c r="AB87" s="47">
        <f>Log!G87-Log!$E87</f>
        <v>-2.3953356271177971E-3</v>
      </c>
      <c r="AC87" s="47">
        <f>Log!H87-Log!$E87</f>
        <v>-3.0364197893881058E-2</v>
      </c>
      <c r="AD87" s="47">
        <f>Log!I87-Log!$E87</f>
        <v>-2.0902706733067534E-2</v>
      </c>
      <c r="AE87" s="47">
        <f>Log!J87-Log!$E87</f>
        <v>-2.3245971662871484E-2</v>
      </c>
      <c r="AF87" s="47">
        <f>Log!K87-Log!$E87</f>
        <v>-3.0198155028761334E-2</v>
      </c>
      <c r="AG87" s="47">
        <f>Log!L87-Log!$E87</f>
        <v>-3.258334952598551E-2</v>
      </c>
      <c r="AH87" s="47">
        <f>Log!M87-Log!$E87</f>
        <v>-2.8609724127761665E-2</v>
      </c>
      <c r="AI87" s="47">
        <f>Log!N87-Log!$E87</f>
        <v>-1.9275246860259158E-2</v>
      </c>
      <c r="AJ87" s="47">
        <f>Log!O87-Log!$E87</f>
        <v>-1.5708337946153991E-2</v>
      </c>
      <c r="AK87" s="47">
        <f>Log!P87-Log!$E87</f>
        <v>-6.0301409955923702E-2</v>
      </c>
      <c r="AL87" s="47">
        <f>Log!Q87-Log!$E87</f>
        <v>-0.13058809311891761</v>
      </c>
      <c r="AM87" s="47" t="e">
        <f>Log!R87-Log!$E87</f>
        <v>#DIV/0!</v>
      </c>
      <c r="AN87" s="47" t="e">
        <f>Log!S87-Log!$E87</f>
        <v>#DIV/0!</v>
      </c>
    </row>
    <row r="88" spans="23:40">
      <c r="W88" s="47">
        <f>Log!B88-Log!$E88</f>
        <v>1.0223576510780904E-2</v>
      </c>
      <c r="X88" s="47">
        <f>Log!C88-Log!$E88</f>
        <v>-1.1235188996652727E-2</v>
      </c>
      <c r="Y88" s="47">
        <f>Log!D88-Log!$E88</f>
        <v>9.42326307547269E-3</v>
      </c>
      <c r="Z88" s="47">
        <f>Log!E88-Log!$E88</f>
        <v>0</v>
      </c>
      <c r="AA88" s="47">
        <f>Log!F88-Log!$E88</f>
        <v>-1.7320499665642829E-3</v>
      </c>
      <c r="AB88" s="47">
        <f>Log!G88-Log!$E88</f>
        <v>-1.7965583532240786E-3</v>
      </c>
      <c r="AC88" s="47">
        <f>Log!H88-Log!$E88</f>
        <v>-9.714504135463568E-3</v>
      </c>
      <c r="AD88" s="47">
        <f>Log!I88-Log!$E88</f>
        <v>2.707320287520712E-2</v>
      </c>
      <c r="AE88" s="47">
        <f>Log!J88-Log!$E88</f>
        <v>-4.4894807014815618E-3</v>
      </c>
      <c r="AF88" s="47">
        <f>Log!K88-Log!$E88</f>
        <v>-1.8237424277384711E-3</v>
      </c>
      <c r="AG88" s="47">
        <f>Log!L88-Log!$E88</f>
        <v>-2.0942316469274226E-2</v>
      </c>
      <c r="AH88" s="47">
        <f>Log!M88-Log!$E88</f>
        <v>-1.1251190289194775E-2</v>
      </c>
      <c r="AI88" s="47">
        <f>Log!N88-Log!$E88</f>
        <v>-2.0865860932245787E-3</v>
      </c>
      <c r="AJ88" s="47">
        <f>Log!O88-Log!$E88</f>
        <v>-1.9615734646668652E-2</v>
      </c>
      <c r="AK88" s="47">
        <f>Log!P88-Log!$E88</f>
        <v>3.715897916503124E-2</v>
      </c>
      <c r="AL88" s="47">
        <f>Log!Q88-Log!$E88</f>
        <v>-0.34401187644632686</v>
      </c>
      <c r="AM88" s="47" t="e">
        <f>Log!R88-Log!$E88</f>
        <v>#DIV/0!</v>
      </c>
      <c r="AN88" s="47" t="e">
        <f>Log!S88-Log!$E88</f>
        <v>#DIV/0!</v>
      </c>
    </row>
    <row r="89" spans="23:40">
      <c r="W89" s="47">
        <f>Log!B89-Log!$E89</f>
        <v>1.2013357412501563E-2</v>
      </c>
      <c r="X89" s="47">
        <f>Log!C89-Log!$E89</f>
        <v>2.0489031688866986E-2</v>
      </c>
      <c r="Y89" s="47">
        <f>Log!D89-Log!$E89</f>
        <v>1.2321952093572022E-2</v>
      </c>
      <c r="Z89" s="47">
        <f>Log!E89-Log!$E89</f>
        <v>0</v>
      </c>
      <c r="AA89" s="47">
        <f>Log!F89-Log!$E89</f>
        <v>1.0815166407606713E-3</v>
      </c>
      <c r="AB89" s="47">
        <f>Log!G89-Log!$E89</f>
        <v>3.9048105449237237E-2</v>
      </c>
      <c r="AC89" s="47">
        <f>Log!H89-Log!$E89</f>
        <v>3.8168655100462016E-2</v>
      </c>
      <c r="AD89" s="47">
        <f>Log!I89-Log!$E89</f>
        <v>3.1092221367478023E-3</v>
      </c>
      <c r="AE89" s="47">
        <f>Log!J89-Log!$E89</f>
        <v>2.1353570162776232E-2</v>
      </c>
      <c r="AF89" s="47">
        <f>Log!K89-Log!$E89</f>
        <v>3.4779982460052601E-2</v>
      </c>
      <c r="AG89" s="47">
        <f>Log!L89-Log!$E89</f>
        <v>1.3690723349388621E-2</v>
      </c>
      <c r="AH89" s="47">
        <f>Log!M89-Log!$E89</f>
        <v>3.6571671805072599E-2</v>
      </c>
      <c r="AI89" s="47">
        <f>Log!N89-Log!$E89</f>
        <v>1.2109097767379923E-2</v>
      </c>
      <c r="AJ89" s="47">
        <f>Log!O89-Log!$E89</f>
        <v>2.4608748716128476E-2</v>
      </c>
      <c r="AK89" s="47">
        <f>Log!P89-Log!$E89</f>
        <v>2.4282227984952345E-2</v>
      </c>
      <c r="AL89" s="47">
        <f>Log!Q89-Log!$E89</f>
        <v>-8.4352251143020793E-2</v>
      </c>
      <c r="AM89" s="47" t="e">
        <f>Log!R89-Log!$E89</f>
        <v>#DIV/0!</v>
      </c>
      <c r="AN89" s="47" t="e">
        <f>Log!S89-Log!$E89</f>
        <v>#DIV/0!</v>
      </c>
    </row>
    <row r="90" spans="23:40">
      <c r="W90" s="47">
        <f>Log!B90-Log!$E90</f>
        <v>-4.6328690085826629E-2</v>
      </c>
      <c r="X90" s="47">
        <f>Log!C90-Log!$E90</f>
        <v>-2.0998077750804083E-2</v>
      </c>
      <c r="Y90" s="47">
        <f>Log!D90-Log!$E90</f>
        <v>-2.8499201412982837E-2</v>
      </c>
      <c r="Z90" s="47">
        <f>Log!E90-Log!$E90</f>
        <v>0</v>
      </c>
      <c r="AA90" s="47">
        <f>Log!F90-Log!$E90</f>
        <v>-4.3465050408235416E-2</v>
      </c>
      <c r="AB90" s="47">
        <f>Log!G90-Log!$E90</f>
        <v>-4.068280242121447E-2</v>
      </c>
      <c r="AC90" s="47">
        <f>Log!H90-Log!$E90</f>
        <v>-3.7726091369367352E-2</v>
      </c>
      <c r="AD90" s="47">
        <f>Log!I90-Log!$E90</f>
        <v>-4.2163023149420532E-2</v>
      </c>
      <c r="AE90" s="47">
        <f>Log!J90-Log!$E90</f>
        <v>-5.0972900716873472E-2</v>
      </c>
      <c r="AF90" s="47">
        <f>Log!K90-Log!$E90</f>
        <v>-4.9886060639552282E-2</v>
      </c>
      <c r="AG90" s="47">
        <f>Log!L90-Log!$E90</f>
        <v>-5.4668396061047356E-2</v>
      </c>
      <c r="AH90" s="47">
        <f>Log!M90-Log!$E90</f>
        <v>-2.6593751186735071E-2</v>
      </c>
      <c r="AI90" s="47">
        <f>Log!N90-Log!$E90</f>
        <v>-7.8927446279152519E-2</v>
      </c>
      <c r="AJ90" s="47">
        <f>Log!O90-Log!$E90</f>
        <v>-5.6054509627027876E-2</v>
      </c>
      <c r="AK90" s="47">
        <f>Log!P90-Log!$E90</f>
        <v>-6.9216734658296863E-2</v>
      </c>
      <c r="AL90" s="47">
        <f>Log!Q90-Log!$E90</f>
        <v>-1.1101073909472653E-2</v>
      </c>
      <c r="AM90" s="47" t="e">
        <f>Log!R90-Log!$E90</f>
        <v>#DIV/0!</v>
      </c>
      <c r="AN90" s="47" t="e">
        <f>Log!S90-Log!$E90</f>
        <v>#DIV/0!</v>
      </c>
    </row>
    <row r="91" spans="23:40">
      <c r="W91" s="47">
        <f>Log!B91-Log!$E91</f>
        <v>-4.9193914862475097E-3</v>
      </c>
      <c r="X91" s="47">
        <f>Log!C91-Log!$E91</f>
        <v>8.4207909309844398E-3</v>
      </c>
      <c r="Y91" s="47">
        <f>Log!D91-Log!$E91</f>
        <v>-6.9082661274314366E-3</v>
      </c>
      <c r="Z91" s="47">
        <f>Log!E91-Log!$E91</f>
        <v>0</v>
      </c>
      <c r="AA91" s="47">
        <f>Log!F91-Log!$E91</f>
        <v>-4.140130611802767E-3</v>
      </c>
      <c r="AB91" s="47">
        <f>Log!G91-Log!$E91</f>
        <v>-4.8957762165786067E-3</v>
      </c>
      <c r="AC91" s="47">
        <f>Log!H91-Log!$E91</f>
        <v>7.5051169486362715E-2</v>
      </c>
      <c r="AD91" s="47">
        <f>Log!I91-Log!$E91</f>
        <v>-2.1578043346330664E-2</v>
      </c>
      <c r="AE91" s="47">
        <f>Log!J91-Log!$E91</f>
        <v>2.8513393177858698E-2</v>
      </c>
      <c r="AF91" s="47">
        <f>Log!K91-Log!$E91</f>
        <v>3.5526611063154197E-2</v>
      </c>
      <c r="AG91" s="47">
        <f>Log!L91-Log!$E91</f>
        <v>3.4533142353508399E-2</v>
      </c>
      <c r="AH91" s="47">
        <f>Log!M91-Log!$E91</f>
        <v>6.3953960170389096E-2</v>
      </c>
      <c r="AI91" s="47">
        <f>Log!N91-Log!$E91</f>
        <v>7.9026335349055232E-2</v>
      </c>
      <c r="AJ91" s="47">
        <f>Log!O91-Log!$E91</f>
        <v>6.4935164732036144E-2</v>
      </c>
      <c r="AK91" s="47">
        <f>Log!P91-Log!$E91</f>
        <v>1.1173530619605423E-2</v>
      </c>
      <c r="AL91" s="47">
        <f>Log!Q91-Log!$E91</f>
        <v>1.3531804050263288E-2</v>
      </c>
      <c r="AM91" s="47" t="e">
        <f>Log!R91-Log!$E91</f>
        <v>#DIV/0!</v>
      </c>
      <c r="AN91" s="47" t="e">
        <f>Log!S91-Log!$E91</f>
        <v>#DIV/0!</v>
      </c>
    </row>
    <row r="92" spans="23:40">
      <c r="W92" s="47">
        <f>Log!B92-Log!$E92</f>
        <v>-8.7558538539635605E-3</v>
      </c>
      <c r="X92" s="47">
        <f>Log!C92-Log!$E92</f>
        <v>-3.7288310858033115E-2</v>
      </c>
      <c r="Y92" s="47">
        <f>Log!D92-Log!$E92</f>
        <v>-1.4847245813764402E-2</v>
      </c>
      <c r="Z92" s="47">
        <f>Log!E92-Log!$E92</f>
        <v>0</v>
      </c>
      <c r="AA92" s="47">
        <f>Log!F92-Log!$E92</f>
        <v>-2.2471357682256159E-4</v>
      </c>
      <c r="AB92" s="47">
        <f>Log!G92-Log!$E92</f>
        <v>-2.0019216713628378E-2</v>
      </c>
      <c r="AC92" s="47">
        <f>Log!H92-Log!$E92</f>
        <v>-1.028826815645763E-2</v>
      </c>
      <c r="AD92" s="47">
        <f>Log!I92-Log!$E92</f>
        <v>-1.6369507165153712E-3</v>
      </c>
      <c r="AE92" s="47">
        <f>Log!J92-Log!$E92</f>
        <v>-2.0091109487958426E-2</v>
      </c>
      <c r="AF92" s="47">
        <f>Log!K92-Log!$E92</f>
        <v>-2.1985822755434765E-2</v>
      </c>
      <c r="AG92" s="47">
        <f>Log!L92-Log!$E92</f>
        <v>-7.2636749258146336E-3</v>
      </c>
      <c r="AH92" s="47">
        <f>Log!M92-Log!$E92</f>
        <v>-1.4178112417830523E-2</v>
      </c>
      <c r="AI92" s="47">
        <f>Log!N92-Log!$E92</f>
        <v>-2.0308574122663473E-2</v>
      </c>
      <c r="AJ92" s="47">
        <f>Log!O92-Log!$E92</f>
        <v>-2.4853952219492919E-2</v>
      </c>
      <c r="AK92" s="47">
        <f>Log!P92-Log!$E92</f>
        <v>-5.0008820193964298E-2</v>
      </c>
      <c r="AL92" s="47">
        <f>Log!Q92-Log!$E92</f>
        <v>-0.21274600336681829</v>
      </c>
      <c r="AM92" s="47" t="e">
        <f>Log!R92-Log!$E92</f>
        <v>#DIV/0!</v>
      </c>
      <c r="AN92" s="47" t="e">
        <f>Log!S92-Log!$E92</f>
        <v>#DIV/0!</v>
      </c>
    </row>
    <row r="93" spans="23:40">
      <c r="W93" s="47">
        <f>Log!B93-Log!$E93</f>
        <v>-2.1866272175273666E-2</v>
      </c>
      <c r="X93" s="47">
        <f>Log!C93-Log!$E93</f>
        <v>-1.1035792236763283E-2</v>
      </c>
      <c r="Y93" s="47">
        <f>Log!D93-Log!$E93</f>
        <v>-1.6425325303383229E-2</v>
      </c>
      <c r="Z93" s="47">
        <f>Log!E93-Log!$E93</f>
        <v>0</v>
      </c>
      <c r="AA93" s="47">
        <f>Log!F93-Log!$E93</f>
        <v>-4.097843654081456E-3</v>
      </c>
      <c r="AB93" s="47">
        <f>Log!G93-Log!$E93</f>
        <v>1.0099763556168151E-2</v>
      </c>
      <c r="AC93" s="47">
        <f>Log!H93-Log!$E93</f>
        <v>-2.1507881735684856E-2</v>
      </c>
      <c r="AD93" s="47">
        <f>Log!I93-Log!$E93</f>
        <v>-1.7037047558226912E-2</v>
      </c>
      <c r="AE93" s="47">
        <f>Log!J93-Log!$E93</f>
        <v>-1.4959533292164973E-2</v>
      </c>
      <c r="AF93" s="47">
        <f>Log!K93-Log!$E93</f>
        <v>-1.2570935756846351E-2</v>
      </c>
      <c r="AG93" s="47">
        <f>Log!L93-Log!$E93</f>
        <v>-1.5624145546722076E-2</v>
      </c>
      <c r="AH93" s="47">
        <f>Log!M93-Log!$E93</f>
        <v>-1.1479229613457856E-2</v>
      </c>
      <c r="AI93" s="47">
        <f>Log!N93-Log!$E93</f>
        <v>-3.2551365691183699E-2</v>
      </c>
      <c r="AJ93" s="47">
        <f>Log!O93-Log!$E93</f>
        <v>-1.3174033067368026E-2</v>
      </c>
      <c r="AK93" s="47">
        <f>Log!P93-Log!$E93</f>
        <v>-2.5424107735392068E-4</v>
      </c>
      <c r="AL93" s="47">
        <f>Log!Q93-Log!$E93</f>
        <v>-0.16103687040737236</v>
      </c>
      <c r="AM93" s="47" t="e">
        <f>Log!R93-Log!$E93</f>
        <v>#DIV/0!</v>
      </c>
      <c r="AN93" s="47" t="e">
        <f>Log!S93-Log!$E93</f>
        <v>#DIV/0!</v>
      </c>
    </row>
    <row r="94" spans="23:40">
      <c r="W94" s="47">
        <f>Log!B94-Log!$E94</f>
        <v>-1.000313074843906E-2</v>
      </c>
      <c r="X94" s="47">
        <f>Log!C94-Log!$E94</f>
        <v>-1.9119855080860969E-2</v>
      </c>
      <c r="Y94" s="47">
        <f>Log!D94-Log!$E94</f>
        <v>5.4036193185515863E-4</v>
      </c>
      <c r="Z94" s="47">
        <f>Log!E94-Log!$E94</f>
        <v>0</v>
      </c>
      <c r="AA94" s="47">
        <f>Log!F94-Log!$E94</f>
        <v>3.3560850706224124E-3</v>
      </c>
      <c r="AB94" s="47">
        <f>Log!G94-Log!$E94</f>
        <v>2.772048757993352E-2</v>
      </c>
      <c r="AC94" s="47">
        <f>Log!H94-Log!$E94</f>
        <v>-5.8697455249094928E-2</v>
      </c>
      <c r="AD94" s="47">
        <f>Log!I94-Log!$E94</f>
        <v>-8.1537518581825674E-3</v>
      </c>
      <c r="AE94" s="47">
        <f>Log!J94-Log!$E94</f>
        <v>-2.6477987764341942E-2</v>
      </c>
      <c r="AF94" s="47">
        <f>Log!K94-Log!$E94</f>
        <v>-3.1824956736521387E-2</v>
      </c>
      <c r="AG94" s="47">
        <f>Log!L94-Log!$E94</f>
        <v>-4.0007901406426336E-2</v>
      </c>
      <c r="AH94" s="47">
        <f>Log!M94-Log!$E94</f>
        <v>-5.7057057716917638E-2</v>
      </c>
      <c r="AI94" s="47">
        <f>Log!N94-Log!$E94</f>
        <v>-4.7704418528255875E-2</v>
      </c>
      <c r="AJ94" s="47">
        <f>Log!O94-Log!$E94</f>
        <v>-5.3018230039961957E-2</v>
      </c>
      <c r="AK94" s="47">
        <f>Log!P94-Log!$E94</f>
        <v>-3.6511439706781737E-2</v>
      </c>
      <c r="AL94" s="47">
        <f>Log!Q94-Log!$E94</f>
        <v>-0.16814773305108488</v>
      </c>
      <c r="AM94" s="47" t="e">
        <f>Log!R94-Log!$E94</f>
        <v>#DIV/0!</v>
      </c>
      <c r="AN94" s="47" t="e">
        <f>Log!S94-Log!$E94</f>
        <v>#DIV/0!</v>
      </c>
    </row>
    <row r="95" spans="23:40">
      <c r="W95" s="47">
        <f>Log!B95-Log!$E95</f>
        <v>-3.726305231220798E-2</v>
      </c>
      <c r="X95" s="47">
        <f>Log!C95-Log!$E95</f>
        <v>-1.5143120825137947E-3</v>
      </c>
      <c r="Y95" s="47">
        <f>Log!D95-Log!$E95</f>
        <v>1.1445940409009715E-3</v>
      </c>
      <c r="Z95" s="47">
        <f>Log!E95-Log!$E95</f>
        <v>0</v>
      </c>
      <c r="AA95" s="47">
        <f>Log!F95-Log!$E95</f>
        <v>-2.5781249949336643E-3</v>
      </c>
      <c r="AB95" s="47">
        <f>Log!G95-Log!$E95</f>
        <v>-5.2335143472220284E-2</v>
      </c>
      <c r="AC95" s="47">
        <f>Log!H95-Log!$E95</f>
        <v>-7.5797382450121112E-3</v>
      </c>
      <c r="AD95" s="47">
        <f>Log!I95-Log!$E95</f>
        <v>-1.1561846208413586E-3</v>
      </c>
      <c r="AE95" s="47">
        <f>Log!J95-Log!$E95</f>
        <v>-1.2884527535156431E-2</v>
      </c>
      <c r="AF95" s="47">
        <f>Log!K95-Log!$E95</f>
        <v>-4.803455683369753E-3</v>
      </c>
      <c r="AG95" s="47">
        <f>Log!L95-Log!$E95</f>
        <v>-6.3179678939317818E-3</v>
      </c>
      <c r="AH95" s="47">
        <f>Log!M95-Log!$E95</f>
        <v>-2.2422374221439658E-3</v>
      </c>
      <c r="AI95" s="47">
        <f>Log!N95-Log!$E95</f>
        <v>2.9121720204164855E-2</v>
      </c>
      <c r="AJ95" s="47">
        <f>Log!O95-Log!$E95</f>
        <v>9.9749265799315909E-3</v>
      </c>
      <c r="AK95" s="47">
        <f>Log!P95-Log!$E95</f>
        <v>-2.8036449464488373E-2</v>
      </c>
      <c r="AL95" s="47">
        <f>Log!Q95-Log!$E95</f>
        <v>2.4396550168044283E-2</v>
      </c>
      <c r="AM95" s="47" t="e">
        <f>Log!R95-Log!$E95</f>
        <v>#DIV/0!</v>
      </c>
      <c r="AN95" s="47" t="e">
        <f>Log!S95-Log!$E95</f>
        <v>#DIV/0!</v>
      </c>
    </row>
    <row r="96" spans="23:40">
      <c r="W96" s="47">
        <f>Log!B96-Log!$E96</f>
        <v>2.3550024918687448E-2</v>
      </c>
      <c r="X96" s="47">
        <f>Log!C96-Log!$E96</f>
        <v>-3.0112261513096782E-2</v>
      </c>
      <c r="Y96" s="47">
        <f>Log!D96-Log!$E96</f>
        <v>1.7872304721535698E-2</v>
      </c>
      <c r="Z96" s="47">
        <f>Log!E96-Log!$E96</f>
        <v>0</v>
      </c>
      <c r="AA96" s="47">
        <f>Log!F96-Log!$E96</f>
        <v>9.3632230080149814E-4</v>
      </c>
      <c r="AB96" s="47">
        <f>Log!G96-Log!$E96</f>
        <v>-4.5723055747338114E-2</v>
      </c>
      <c r="AC96" s="47">
        <f>Log!H96-Log!$E96</f>
        <v>-5.0406418300209713E-2</v>
      </c>
      <c r="AD96" s="47">
        <f>Log!I96-Log!$E96</f>
        <v>2.3118538248050324E-2</v>
      </c>
      <c r="AE96" s="47">
        <f>Log!J96-Log!$E96</f>
        <v>-2.8515047011440496E-2</v>
      </c>
      <c r="AF96" s="47">
        <f>Log!K96-Log!$E96</f>
        <v>-2.9787299301237413E-2</v>
      </c>
      <c r="AG96" s="47">
        <f>Log!L96-Log!$E96</f>
        <v>-2.027381593138684E-2</v>
      </c>
      <c r="AH96" s="47">
        <f>Log!M96-Log!$E96</f>
        <v>-6.1179450519443457E-2</v>
      </c>
      <c r="AI96" s="47">
        <f>Log!N96-Log!$E96</f>
        <v>-5.0282078072629917E-2</v>
      </c>
      <c r="AJ96" s="47">
        <f>Log!O96-Log!$E96</f>
        <v>-4.0979009187690985E-2</v>
      </c>
      <c r="AK96" s="47">
        <f>Log!P96-Log!$E96</f>
        <v>9.3068249546014448E-3</v>
      </c>
      <c r="AL96" s="47">
        <f>Log!Q96-Log!$E96</f>
        <v>-0.14851327700646261</v>
      </c>
      <c r="AM96" s="47" t="e">
        <f>Log!R96-Log!$E96</f>
        <v>#DIV/0!</v>
      </c>
      <c r="AN96" s="47" t="e">
        <f>Log!S96-Log!$E96</f>
        <v>#DIV/0!</v>
      </c>
    </row>
    <row r="97" spans="23:40">
      <c r="W97" s="47">
        <f>Log!B97-Log!$E97</f>
        <v>3.3238392603996261E-2</v>
      </c>
      <c r="X97" s="47">
        <f>Log!C97-Log!$E97</f>
        <v>1.4742883241706767E-2</v>
      </c>
      <c r="Y97" s="47">
        <f>Log!D97-Log!$E97</f>
        <v>7.7949865164445714E-3</v>
      </c>
      <c r="Z97" s="47">
        <f>Log!E97-Log!$E97</f>
        <v>0</v>
      </c>
      <c r="AA97" s="47">
        <f>Log!F97-Log!$E97</f>
        <v>2.8334454928243269E-3</v>
      </c>
      <c r="AB97" s="47">
        <f>Log!G97-Log!$E97</f>
        <v>6.0190425154712221E-2</v>
      </c>
      <c r="AC97" s="47">
        <f>Log!H97-Log!$E97</f>
        <v>4.6186972524923521E-2</v>
      </c>
      <c r="AD97" s="47">
        <f>Log!I97-Log!$E97</f>
        <v>1.5238386755362387E-2</v>
      </c>
      <c r="AE97" s="47">
        <f>Log!J97-Log!$E97</f>
        <v>2.9523787475257687E-2</v>
      </c>
      <c r="AF97" s="47">
        <f>Log!K97-Log!$E97</f>
        <v>5.0326465190746406E-2</v>
      </c>
      <c r="AG97" s="47">
        <f>Log!L97-Log!$E97</f>
        <v>1.4700174693845627E-2</v>
      </c>
      <c r="AH97" s="47">
        <f>Log!M97-Log!$E97</f>
        <v>3.5959288606037115E-2</v>
      </c>
      <c r="AI97" s="47">
        <f>Log!N97-Log!$E97</f>
        <v>6.1899014893344824E-2</v>
      </c>
      <c r="AJ97" s="47">
        <f>Log!O97-Log!$E97</f>
        <v>5.2784840756314025E-2</v>
      </c>
      <c r="AK97" s="47">
        <f>Log!P97-Log!$E97</f>
        <v>4.6202072181444516E-2</v>
      </c>
      <c r="AL97" s="47">
        <f>Log!Q97-Log!$E97</f>
        <v>5.5044316295556367E-2</v>
      </c>
      <c r="AM97" s="47" t="e">
        <f>Log!R97-Log!$E97</f>
        <v>#DIV/0!</v>
      </c>
      <c r="AN97" s="47" t="e">
        <f>Log!S97-Log!$E97</f>
        <v>#DIV/0!</v>
      </c>
    </row>
    <row r="98" spans="23:40">
      <c r="W98" s="47">
        <f>Log!B98-Log!$E98</f>
        <v>-8.3652981589381788E-3</v>
      </c>
      <c r="X98" s="47">
        <f>Log!C98-Log!$E98</f>
        <v>4.1746023551352722E-3</v>
      </c>
      <c r="Y98" s="47">
        <f>Log!D98-Log!$E98</f>
        <v>-1.3957508365595828E-2</v>
      </c>
      <c r="Z98" s="47">
        <f>Log!E98-Log!$E98</f>
        <v>0</v>
      </c>
      <c r="AA98" s="47">
        <f>Log!F98-Log!$E98</f>
        <v>-4.001929646320194E-3</v>
      </c>
      <c r="AB98" s="47">
        <f>Log!G98-Log!$E98</f>
        <v>1.7385381223856796E-2</v>
      </c>
      <c r="AC98" s="47">
        <f>Log!H98-Log!$E98</f>
        <v>-3.5154747328427507E-3</v>
      </c>
      <c r="AD98" s="47">
        <f>Log!I98-Log!$E98</f>
        <v>-2.7822690658920735E-2</v>
      </c>
      <c r="AE98" s="47">
        <f>Log!J98-Log!$E98</f>
        <v>-1.4086697078317487E-2</v>
      </c>
      <c r="AF98" s="47">
        <f>Log!K98-Log!$E98</f>
        <v>-1.8053596880353404E-4</v>
      </c>
      <c r="AG98" s="47">
        <f>Log!L98-Log!$E98</f>
        <v>5.043999883432188E-3</v>
      </c>
      <c r="AH98" s="47">
        <f>Log!M98-Log!$E98</f>
        <v>2.9726945433889155E-2</v>
      </c>
      <c r="AI98" s="47">
        <f>Log!N98-Log!$E98</f>
        <v>-2.4283993940930546E-2</v>
      </c>
      <c r="AJ98" s="47">
        <f>Log!O98-Log!$E98</f>
        <v>-5.4015088679217563E-3</v>
      </c>
      <c r="AK98" s="47">
        <f>Log!P98-Log!$E98</f>
        <v>1.1638772293241947E-2</v>
      </c>
      <c r="AL98" s="47">
        <f>Log!Q98-Log!$E98</f>
        <v>-0.31213954197645799</v>
      </c>
      <c r="AM98" s="47" t="e">
        <f>Log!R98-Log!$E98</f>
        <v>#DIV/0!</v>
      </c>
      <c r="AN98" s="47" t="e">
        <f>Log!S98-Log!$E98</f>
        <v>#DIV/0!</v>
      </c>
    </row>
    <row r="99" spans="23:40">
      <c r="W99" s="47">
        <f>Log!B99-Log!$E99</f>
        <v>9.8188344675492201E-3</v>
      </c>
      <c r="X99" s="47">
        <f>Log!C99-Log!$E99</f>
        <v>2.1690964086304498E-2</v>
      </c>
      <c r="Y99" s="47">
        <f>Log!D99-Log!$E99</f>
        <v>-3.1233077115425806E-3</v>
      </c>
      <c r="Z99" s="47">
        <f>Log!E99-Log!$E99</f>
        <v>0</v>
      </c>
      <c r="AA99" s="47">
        <f>Log!F99-Log!$E99</f>
        <v>7.4685617040111396E-5</v>
      </c>
      <c r="AB99" s="47">
        <f>Log!G99-Log!$E99</f>
        <v>-1.8953411910182585E-2</v>
      </c>
      <c r="AC99" s="47">
        <f>Log!H99-Log!$E99</f>
        <v>3.9117828850996697E-2</v>
      </c>
      <c r="AD99" s="47">
        <f>Log!I99-Log!$E99</f>
        <v>1.5694867349916181E-3</v>
      </c>
      <c r="AE99" s="47">
        <f>Log!J99-Log!$E99</f>
        <v>2.6884561766601693E-2</v>
      </c>
      <c r="AF99" s="47">
        <f>Log!K99-Log!$E99</f>
        <v>2.1675312194368874E-2</v>
      </c>
      <c r="AG99" s="47">
        <f>Log!L99-Log!$E99</f>
        <v>1.5560971567711659E-2</v>
      </c>
      <c r="AH99" s="47">
        <f>Log!M99-Log!$E99</f>
        <v>2.7982702587257772E-2</v>
      </c>
      <c r="AI99" s="47">
        <f>Log!N99-Log!$E99</f>
        <v>3.8428119064096065E-2</v>
      </c>
      <c r="AJ99" s="47">
        <f>Log!O99-Log!$E99</f>
        <v>4.1407413924075674E-2</v>
      </c>
      <c r="AK99" s="47">
        <f>Log!P99-Log!$E99</f>
        <v>9.6808943869737332E-3</v>
      </c>
      <c r="AL99" s="47">
        <f>Log!Q99-Log!$E99</f>
        <v>0.16039992967035496</v>
      </c>
      <c r="AM99" s="47" t="e">
        <f>Log!R99-Log!$E99</f>
        <v>#DIV/0!</v>
      </c>
      <c r="AN99" s="47" t="e">
        <f>Log!S99-Log!$E99</f>
        <v>#DIV/0!</v>
      </c>
    </row>
    <row r="100" spans="23:40">
      <c r="W100" s="47">
        <f>Log!B100-Log!$E100</f>
        <v>2.334991724916359E-2</v>
      </c>
      <c r="X100" s="47">
        <f>Log!C100-Log!$E100</f>
        <v>2.3641853943250489E-2</v>
      </c>
      <c r="Y100" s="47">
        <f>Log!D100-Log!$E100</f>
        <v>5.3295185046144458E-3</v>
      </c>
      <c r="Z100" s="47">
        <f>Log!E100-Log!$E100</f>
        <v>0</v>
      </c>
      <c r="AA100" s="47">
        <f>Log!F100-Log!$E100</f>
        <v>-2.2673659217676417E-4</v>
      </c>
      <c r="AB100" s="47">
        <f>Log!G100-Log!$E100</f>
        <v>4.2101966265622709E-2</v>
      </c>
      <c r="AC100" s="47">
        <f>Log!H100-Log!$E100</f>
        <v>4.7555817208392283E-2</v>
      </c>
      <c r="AD100" s="47">
        <f>Log!I100-Log!$E100</f>
        <v>-9.8581725973245077E-4</v>
      </c>
      <c r="AE100" s="47">
        <f>Log!J100-Log!$E100</f>
        <v>3.7916728994504205E-2</v>
      </c>
      <c r="AF100" s="47">
        <f>Log!K100-Log!$E100</f>
        <v>3.4031250657292199E-2</v>
      </c>
      <c r="AG100" s="47">
        <f>Log!L100-Log!$E100</f>
        <v>2.6026648370455846E-2</v>
      </c>
      <c r="AH100" s="47">
        <f>Log!M100-Log!$E100</f>
        <v>4.8660890933678015E-2</v>
      </c>
      <c r="AI100" s="47">
        <f>Log!N100-Log!$E100</f>
        <v>3.0975971630108966E-2</v>
      </c>
      <c r="AJ100" s="47">
        <f>Log!O100-Log!$E100</f>
        <v>3.4558081672536836E-2</v>
      </c>
      <c r="AK100" s="47">
        <f>Log!P100-Log!$E100</f>
        <v>3.0602579398632746E-2</v>
      </c>
      <c r="AL100" s="47">
        <f>Log!Q100-Log!$E100</f>
        <v>0.18496337223699805</v>
      </c>
      <c r="AM100" s="47" t="e">
        <f>Log!R100-Log!$E100</f>
        <v>#DIV/0!</v>
      </c>
      <c r="AN100" s="47" t="e">
        <f>Log!S100-Log!$E100</f>
        <v>#DIV/0!</v>
      </c>
    </row>
    <row r="101" spans="23:40">
      <c r="W101" s="47">
        <f>Log!B101-Log!$E101</f>
        <v>-4.591522635350128E-2</v>
      </c>
      <c r="X101" s="47">
        <f>Log!C101-Log!$E101</f>
        <v>-4.5606432907250201E-2</v>
      </c>
      <c r="Y101" s="47">
        <f>Log!D101-Log!$E101</f>
        <v>-1.3401554755846437E-2</v>
      </c>
      <c r="Z101" s="47">
        <f>Log!E101-Log!$E101</f>
        <v>0</v>
      </c>
      <c r="AA101" s="47">
        <f>Log!F101-Log!$E101</f>
        <v>-2.1585677262310476E-4</v>
      </c>
      <c r="AB101" s="47">
        <f>Log!G101-Log!$E101</f>
        <v>-4.5921672969983424E-2</v>
      </c>
      <c r="AC101" s="47">
        <f>Log!H101-Log!$E101</f>
        <v>-7.4817309706091198E-2</v>
      </c>
      <c r="AD101" s="47">
        <f>Log!I101-Log!$E101</f>
        <v>-9.3323173265024428E-3</v>
      </c>
      <c r="AE101" s="47">
        <f>Log!J101-Log!$E101</f>
        <v>-6.1923987764241323E-2</v>
      </c>
      <c r="AF101" s="47">
        <f>Log!K101-Log!$E101</f>
        <v>-5.9369578931154972E-2</v>
      </c>
      <c r="AG101" s="47">
        <f>Log!L101-Log!$E101</f>
        <v>-4.7895518232913076E-2</v>
      </c>
      <c r="AH101" s="47">
        <f>Log!M101-Log!$E101</f>
        <v>-6.9584613257200362E-2</v>
      </c>
      <c r="AI101" s="47">
        <f>Log!N101-Log!$E101</f>
        <v>-9.2743475127595898E-2</v>
      </c>
      <c r="AJ101" s="47">
        <f>Log!O101-Log!$E101</f>
        <v>-9.8544692686437757E-2</v>
      </c>
      <c r="AK101" s="47">
        <f>Log!P101-Log!$E101</f>
        <v>-4.0155567916126969E-2</v>
      </c>
      <c r="AL101" s="47">
        <f>Log!Q101-Log!$E101</f>
        <v>5.9727426191546196E-2</v>
      </c>
      <c r="AM101" s="47" t="e">
        <f>Log!R101-Log!$E101</f>
        <v>#DIV/0!</v>
      </c>
      <c r="AN101" s="47" t="e">
        <f>Log!S101-Log!$E101</f>
        <v>#DIV/0!</v>
      </c>
    </row>
    <row r="102" spans="23:40">
      <c r="W102" s="47">
        <f>Log!B102-Log!$E102</f>
        <v>-2.1145825388641733E-2</v>
      </c>
      <c r="X102" s="47">
        <f>Log!C102-Log!$E102</f>
        <v>5.5522416654503438E-4</v>
      </c>
      <c r="Y102" s="47">
        <f>Log!D102-Log!$E102</f>
        <v>-9.9895902211669697E-3</v>
      </c>
      <c r="Z102" s="47">
        <f>Log!E102-Log!$E102</f>
        <v>0</v>
      </c>
      <c r="AA102" s="47">
        <f>Log!F102-Log!$E102</f>
        <v>-9.8757992742101947E-4</v>
      </c>
      <c r="AB102" s="47">
        <f>Log!G102-Log!$E102</f>
        <v>-1.1784464294339134E-2</v>
      </c>
      <c r="AC102" s="47">
        <f>Log!H102-Log!$E102</f>
        <v>2.8274668366795597E-3</v>
      </c>
      <c r="AD102" s="47">
        <f>Log!I102-Log!$E102</f>
        <v>-9.9173376354147261E-3</v>
      </c>
      <c r="AE102" s="47">
        <f>Log!J102-Log!$E102</f>
        <v>-3.7063476210465436E-3</v>
      </c>
      <c r="AF102" s="47">
        <f>Log!K102-Log!$E102</f>
        <v>-7.2563930872370061E-5</v>
      </c>
      <c r="AG102" s="47">
        <f>Log!L102-Log!$E102</f>
        <v>6.4281375636131115E-4</v>
      </c>
      <c r="AH102" s="47">
        <f>Log!M102-Log!$E102</f>
        <v>5.9517418466165642E-3</v>
      </c>
      <c r="AI102" s="47">
        <f>Log!N102-Log!$E102</f>
        <v>9.1165730789223298E-3</v>
      </c>
      <c r="AJ102" s="47">
        <f>Log!O102-Log!$E102</f>
        <v>1.0131206596542579E-2</v>
      </c>
      <c r="AK102" s="47">
        <f>Log!P102-Log!$E102</f>
        <v>-2.1685938337038017E-2</v>
      </c>
      <c r="AL102" s="47">
        <f>Log!Q102-Log!$E102</f>
        <v>-1.8339334013417086E-2</v>
      </c>
      <c r="AM102" s="47" t="e">
        <f>Log!R102-Log!$E102</f>
        <v>#DIV/0!</v>
      </c>
      <c r="AN102" s="47" t="e">
        <f>Log!S102-Log!$E102</f>
        <v>#DIV/0!</v>
      </c>
    </row>
    <row r="103" spans="23:40">
      <c r="W103" s="47">
        <f>Log!B103-Log!$E103</f>
        <v>1.1569866169964027E-2</v>
      </c>
      <c r="X103" s="47">
        <f>Log!C103-Log!$E103</f>
        <v>1.1237397406344864E-2</v>
      </c>
      <c r="Y103" s="47">
        <f>Log!D103-Log!$E103</f>
        <v>1.6940241561570819E-2</v>
      </c>
      <c r="Z103" s="47">
        <f>Log!E103-Log!$E103</f>
        <v>0</v>
      </c>
      <c r="AA103" s="47">
        <f>Log!F103-Log!$E103</f>
        <v>-1.9373552172062547E-4</v>
      </c>
      <c r="AB103" s="47">
        <f>Log!G103-Log!$E103</f>
        <v>-1.4757246063613873E-2</v>
      </c>
      <c r="AC103" s="47">
        <f>Log!H103-Log!$E103</f>
        <v>4.0819226516861727E-2</v>
      </c>
      <c r="AD103" s="47">
        <f>Log!I103-Log!$E103</f>
        <v>2.3148739990629656E-2</v>
      </c>
      <c r="AE103" s="47">
        <f>Log!J103-Log!$E103</f>
        <v>2.8335420891323307E-2</v>
      </c>
      <c r="AF103" s="47">
        <f>Log!K103-Log!$E103</f>
        <v>3.0927686702562331E-2</v>
      </c>
      <c r="AG103" s="47">
        <f>Log!L103-Log!$E103</f>
        <v>2.7466724001698434E-2</v>
      </c>
      <c r="AH103" s="47">
        <f>Log!M103-Log!$E103</f>
        <v>3.0866017708785935E-2</v>
      </c>
      <c r="AI103" s="47">
        <f>Log!N103-Log!$E103</f>
        <v>3.0949568670705453E-2</v>
      </c>
      <c r="AJ103" s="47">
        <f>Log!O103-Log!$E103</f>
        <v>3.6319602850139972E-2</v>
      </c>
      <c r="AK103" s="47">
        <f>Log!P103-Log!$E103</f>
        <v>-3.4660040125016729E-2</v>
      </c>
      <c r="AL103" s="47">
        <f>Log!Q103-Log!$E103</f>
        <v>0.31479123166647538</v>
      </c>
      <c r="AM103" s="47" t="e">
        <f>Log!R103-Log!$E103</f>
        <v>#DIV/0!</v>
      </c>
      <c r="AN103" s="47" t="e">
        <f>Log!S103-Log!$E103</f>
        <v>#DIV/0!</v>
      </c>
    </row>
    <row r="104" spans="23:40">
      <c r="W104" s="47">
        <f>Log!B104-Log!$E104</f>
        <v>-3.2740826317722765E-2</v>
      </c>
      <c r="X104" s="47">
        <f>Log!C104-Log!$E104</f>
        <v>-1.0654361167224347E-2</v>
      </c>
      <c r="Y104" s="47">
        <f>Log!D104-Log!$E104</f>
        <v>-2.0382487481080923E-3</v>
      </c>
      <c r="Z104" s="47">
        <f>Log!E104-Log!$E104</f>
        <v>0</v>
      </c>
      <c r="AA104" s="47">
        <f>Log!F104-Log!$E104</f>
        <v>-1.205658569487917E-3</v>
      </c>
      <c r="AB104" s="47">
        <f>Log!G104-Log!$E104</f>
        <v>1.2924936731505205E-2</v>
      </c>
      <c r="AC104" s="47">
        <f>Log!H104-Log!$E104</f>
        <v>-3.2917182835677211E-2</v>
      </c>
      <c r="AD104" s="47">
        <f>Log!I104-Log!$E104</f>
        <v>-5.9873306140526515E-3</v>
      </c>
      <c r="AE104" s="47">
        <f>Log!J104-Log!$E104</f>
        <v>-2.4977513705258265E-2</v>
      </c>
      <c r="AF104" s="47">
        <f>Log!K104-Log!$E104</f>
        <v>-2.5563707691842363E-2</v>
      </c>
      <c r="AG104" s="47">
        <f>Log!L104-Log!$E104</f>
        <v>-2.4423038071041073E-2</v>
      </c>
      <c r="AH104" s="47">
        <f>Log!M104-Log!$E104</f>
        <v>-2.9685229121407267E-2</v>
      </c>
      <c r="AI104" s="47">
        <f>Log!N104-Log!$E104</f>
        <v>-5.6375436642362588E-2</v>
      </c>
      <c r="AJ104" s="47">
        <f>Log!O104-Log!$E104</f>
        <v>-3.7767232851636884E-2</v>
      </c>
      <c r="AK104" s="47">
        <f>Log!P104-Log!$E104</f>
        <v>-2.259665579541574E-2</v>
      </c>
      <c r="AL104" s="47">
        <f>Log!Q104-Log!$E104</f>
        <v>0.19148066921482915</v>
      </c>
      <c r="AM104" s="47" t="e">
        <f>Log!R104-Log!$E104</f>
        <v>#DIV/0!</v>
      </c>
      <c r="AN104" s="47" t="e">
        <f>Log!S104-Log!$E104</f>
        <v>#DIV/0!</v>
      </c>
    </row>
    <row r="105" spans="23:40">
      <c r="W105" s="47">
        <f>Log!B105-Log!$E105</f>
        <v>-2.6516223833256956E-3</v>
      </c>
      <c r="X105" s="47">
        <f>Log!C105-Log!$E105</f>
        <v>1.4201433757645457E-4</v>
      </c>
      <c r="Y105" s="47">
        <f>Log!D105-Log!$E105</f>
        <v>-5.4231251895918951E-3</v>
      </c>
      <c r="Z105" s="47">
        <f>Log!E105-Log!$E105</f>
        <v>0</v>
      </c>
      <c r="AA105" s="47">
        <f>Log!F105-Log!$E105</f>
        <v>-1.0705644117204667E-3</v>
      </c>
      <c r="AB105" s="47">
        <f>Log!G105-Log!$E105</f>
        <v>-5.6828475214916775E-3</v>
      </c>
      <c r="AC105" s="47">
        <f>Log!H105-Log!$E105</f>
        <v>2.4404048485074359E-3</v>
      </c>
      <c r="AD105" s="47">
        <f>Log!I105-Log!$E105</f>
        <v>-4.2199096239100745E-4</v>
      </c>
      <c r="AE105" s="47">
        <f>Log!J105-Log!$E105</f>
        <v>-1.3051167699642765E-4</v>
      </c>
      <c r="AF105" s="47">
        <f>Log!K105-Log!$E105</f>
        <v>3.7325672789853717E-3</v>
      </c>
      <c r="AG105" s="47">
        <f>Log!L105-Log!$E105</f>
        <v>-1.1684651330119866E-2</v>
      </c>
      <c r="AH105" s="47">
        <f>Log!M105-Log!$E105</f>
        <v>3.4264824431462157E-3</v>
      </c>
      <c r="AI105" s="47">
        <f>Log!N105-Log!$E105</f>
        <v>-1.4266541004900879E-4</v>
      </c>
      <c r="AJ105" s="47">
        <f>Log!O105-Log!$E105</f>
        <v>3.1083089066048643E-3</v>
      </c>
      <c r="AK105" s="47">
        <f>Log!P105-Log!$E105</f>
        <v>-4.8724518070652402E-2</v>
      </c>
      <c r="AL105" s="47">
        <f>Log!Q105-Log!$E105</f>
        <v>0.29917587689576747</v>
      </c>
      <c r="AM105" s="47" t="e">
        <f>Log!R105-Log!$E105</f>
        <v>#DIV/0!</v>
      </c>
      <c r="AN105" s="47" t="e">
        <f>Log!S105-Log!$E105</f>
        <v>#DIV/0!</v>
      </c>
    </row>
    <row r="106" spans="23:40">
      <c r="W106" s="47">
        <f>Log!B106-Log!$E106</f>
        <v>-7.1609115344390796E-3</v>
      </c>
      <c r="X106" s="47">
        <f>Log!C106-Log!$E106</f>
        <v>-8.6775796790775888E-3</v>
      </c>
      <c r="Y106" s="47">
        <f>Log!D106-Log!$E106</f>
        <v>-6.7923885229454412E-3</v>
      </c>
      <c r="Z106" s="47">
        <f>Log!E106-Log!$E106</f>
        <v>0</v>
      </c>
      <c r="AA106" s="47">
        <f>Log!F106-Log!$E106</f>
        <v>5.8246858519314226E-4</v>
      </c>
      <c r="AB106" s="47">
        <f>Log!G106-Log!$E106</f>
        <v>4.3895970000286694E-2</v>
      </c>
      <c r="AC106" s="47">
        <f>Log!H106-Log!$E106</f>
        <v>-1.1237830657013203E-2</v>
      </c>
      <c r="AD106" s="47">
        <f>Log!I106-Log!$E106</f>
        <v>-8.4328061845729864E-3</v>
      </c>
      <c r="AE106" s="47">
        <f>Log!J106-Log!$E106</f>
        <v>2.0184559362834776E-3</v>
      </c>
      <c r="AF106" s="47">
        <f>Log!K106-Log!$E106</f>
        <v>-1.6459365934589482E-2</v>
      </c>
      <c r="AG106" s="47">
        <f>Log!L106-Log!$E106</f>
        <v>-1.1886778972194832E-2</v>
      </c>
      <c r="AH106" s="47">
        <f>Log!M106-Log!$E106</f>
        <v>-2.2102465743032353E-2</v>
      </c>
      <c r="AI106" s="47">
        <f>Log!N106-Log!$E106</f>
        <v>-1.5885571243742482E-2</v>
      </c>
      <c r="AJ106" s="47">
        <f>Log!O106-Log!$E106</f>
        <v>-1.375906238700032E-2</v>
      </c>
      <c r="AK106" s="47">
        <f>Log!P106-Log!$E106</f>
        <v>4.6674020404451205E-2</v>
      </c>
      <c r="AL106" s="47">
        <f>Log!Q106-Log!$E106</f>
        <v>-2.3240831012270948E-2</v>
      </c>
      <c r="AM106" s="47" t="e">
        <f>Log!R106-Log!$E106</f>
        <v>#DIV/0!</v>
      </c>
      <c r="AN106" s="47" t="e">
        <f>Log!S106-Log!$E106</f>
        <v>#DIV/0!</v>
      </c>
    </row>
    <row r="107" spans="23:40">
      <c r="W107" s="47">
        <f>Log!B107-Log!$E107</f>
        <v>-3.5485101540251932E-5</v>
      </c>
      <c r="X107" s="47">
        <f>Log!C107-Log!$E107</f>
        <v>5.7943642443917566E-4</v>
      </c>
      <c r="Y107" s="47">
        <f>Log!D107-Log!$E107</f>
        <v>1.3464623568917753E-2</v>
      </c>
      <c r="Z107" s="47">
        <f>Log!E107-Log!$E107</f>
        <v>0</v>
      </c>
      <c r="AA107" s="47">
        <f>Log!F107-Log!$E107</f>
        <v>2.2612913890462192E-3</v>
      </c>
      <c r="AB107" s="47">
        <f>Log!G107-Log!$E107</f>
        <v>-3.1295079726440155E-2</v>
      </c>
      <c r="AC107" s="47">
        <f>Log!H107-Log!$E107</f>
        <v>-3.04988683439689E-3</v>
      </c>
      <c r="AD107" s="47">
        <f>Log!I107-Log!$E107</f>
        <v>4.7385183917323954E-3</v>
      </c>
      <c r="AE107" s="47">
        <f>Log!J107-Log!$E107</f>
        <v>-3.7303866576836129E-3</v>
      </c>
      <c r="AF107" s="47">
        <f>Log!K107-Log!$E107</f>
        <v>-2.0464938350417426E-2</v>
      </c>
      <c r="AG107" s="47">
        <f>Log!L107-Log!$E107</f>
        <v>-9.2739289809673324E-5</v>
      </c>
      <c r="AH107" s="47">
        <f>Log!M107-Log!$E107</f>
        <v>-8.3689039680029803E-3</v>
      </c>
      <c r="AI107" s="47">
        <f>Log!N107-Log!$E107</f>
        <v>-2.7047157648986679E-2</v>
      </c>
      <c r="AJ107" s="47">
        <f>Log!O107-Log!$E107</f>
        <v>-1.3218042788247749E-2</v>
      </c>
      <c r="AK107" s="47">
        <f>Log!P107-Log!$E107</f>
        <v>3.8120506024404335E-3</v>
      </c>
      <c r="AL107" s="47">
        <f>Log!Q107-Log!$E107</f>
        <v>-0.11162328804344061</v>
      </c>
      <c r="AM107" s="47" t="e">
        <f>Log!R107-Log!$E107</f>
        <v>#DIV/0!</v>
      </c>
      <c r="AN107" s="47" t="e">
        <f>Log!S107-Log!$E107</f>
        <v>#DIV/0!</v>
      </c>
    </row>
    <row r="108" spans="23:40">
      <c r="W108" s="47">
        <f>Log!B108-Log!$E108</f>
        <v>-3.9654078716671523E-3</v>
      </c>
      <c r="X108" s="47">
        <f>Log!C108-Log!$E108</f>
        <v>-1.7788402971852704E-2</v>
      </c>
      <c r="Y108" s="47">
        <f>Log!D108-Log!$E108</f>
        <v>1.0376803141827224E-2</v>
      </c>
      <c r="Z108" s="47">
        <f>Log!E108-Log!$E108</f>
        <v>0</v>
      </c>
      <c r="AA108" s="47">
        <f>Log!F108-Log!$E108</f>
        <v>1.6747423361862662E-3</v>
      </c>
      <c r="AB108" s="47">
        <f>Log!G108-Log!$E108</f>
        <v>-3.3650113404006837E-2</v>
      </c>
      <c r="AC108" s="47">
        <f>Log!H108-Log!$E108</f>
        <v>-3.1734157735440562E-2</v>
      </c>
      <c r="AD108" s="47">
        <f>Log!I108-Log!$E108</f>
        <v>1.6118738030216403E-2</v>
      </c>
      <c r="AE108" s="47">
        <f>Log!J108-Log!$E108</f>
        <v>-1.153885049881603E-2</v>
      </c>
      <c r="AF108" s="47">
        <f>Log!K108-Log!$E108</f>
        <v>-1.7613790893344226E-2</v>
      </c>
      <c r="AG108" s="47">
        <f>Log!L108-Log!$E108</f>
        <v>-1.1668162912020354E-2</v>
      </c>
      <c r="AH108" s="47">
        <f>Log!M108-Log!$E108</f>
        <v>-2.552740945574776E-2</v>
      </c>
      <c r="AI108" s="47">
        <f>Log!N108-Log!$E108</f>
        <v>-3.2648616308010976E-2</v>
      </c>
      <c r="AJ108" s="47">
        <f>Log!O108-Log!$E108</f>
        <v>-3.7310567196355338E-2</v>
      </c>
      <c r="AK108" s="47">
        <f>Log!P108-Log!$E108</f>
        <v>-1.7727044176430277E-2</v>
      </c>
      <c r="AL108" s="47">
        <f>Log!Q108-Log!$E108</f>
        <v>-0.18783185663595614</v>
      </c>
      <c r="AM108" s="47" t="e">
        <f>Log!R108-Log!$E108</f>
        <v>#DIV/0!</v>
      </c>
      <c r="AN108" s="47" t="e">
        <f>Log!S108-Log!$E108</f>
        <v>#DIV/0!</v>
      </c>
    </row>
    <row r="109" spans="23:40">
      <c r="W109" s="47">
        <f>Log!B109-Log!$E109</f>
        <v>3.666399118029174E-3</v>
      </c>
      <c r="X109" s="47">
        <f>Log!C109-Log!$E109</f>
        <v>7.9948897509676334E-3</v>
      </c>
      <c r="Y109" s="47">
        <f>Log!D109-Log!$E109</f>
        <v>1.4331687870444681E-2</v>
      </c>
      <c r="Z109" s="47">
        <f>Log!E109-Log!$E109</f>
        <v>0</v>
      </c>
      <c r="AA109" s="47">
        <f>Log!F109-Log!$E109</f>
        <v>2.631409852853251E-3</v>
      </c>
      <c r="AB109" s="47">
        <f>Log!G109-Log!$E109</f>
        <v>6.0774861227269345E-3</v>
      </c>
      <c r="AC109" s="47">
        <f>Log!H109-Log!$E109</f>
        <v>-4.6833119554872508E-3</v>
      </c>
      <c r="AD109" s="47">
        <f>Log!I109-Log!$E109</f>
        <v>2.7724306591132872E-2</v>
      </c>
      <c r="AE109" s="47">
        <f>Log!J109-Log!$E109</f>
        <v>9.6407472794756803E-3</v>
      </c>
      <c r="AF109" s="47">
        <f>Log!K109-Log!$E109</f>
        <v>-4.6941482921423689E-3</v>
      </c>
      <c r="AG109" s="47">
        <f>Log!L109-Log!$E109</f>
        <v>1.2974088500711616E-2</v>
      </c>
      <c r="AH109" s="47">
        <f>Log!M109-Log!$E109</f>
        <v>-1.0718524478214848E-2</v>
      </c>
      <c r="AI109" s="47">
        <f>Log!N109-Log!$E109</f>
        <v>9.888534727302483E-3</v>
      </c>
      <c r="AJ109" s="47">
        <f>Log!O109-Log!$E109</f>
        <v>9.1343867826797973E-3</v>
      </c>
      <c r="AK109" s="47">
        <f>Log!P109-Log!$E109</f>
        <v>3.4814341196767226E-2</v>
      </c>
      <c r="AL109" s="47">
        <f>Log!Q109-Log!$E109</f>
        <v>4.7640405860357588E-2</v>
      </c>
      <c r="AM109" s="47" t="e">
        <f>Log!R109-Log!$E109</f>
        <v>#DIV/0!</v>
      </c>
      <c r="AN109" s="47" t="e">
        <f>Log!S109-Log!$E109</f>
        <v>#DIV/0!</v>
      </c>
    </row>
    <row r="110" spans="23:40">
      <c r="W110" s="47">
        <f>Log!B110-Log!$E110</f>
        <v>4.2606895839389022E-3</v>
      </c>
      <c r="X110" s="47">
        <f>Log!C110-Log!$E110</f>
        <v>-7.4033101084563305E-3</v>
      </c>
      <c r="Y110" s="47">
        <f>Log!D110-Log!$E110</f>
        <v>-9.3285352391932943E-3</v>
      </c>
      <c r="Z110" s="47">
        <f>Log!E110-Log!$E110</f>
        <v>0</v>
      </c>
      <c r="AA110" s="47">
        <f>Log!F110-Log!$E110</f>
        <v>-2.1461270401239158E-3</v>
      </c>
      <c r="AB110" s="47">
        <f>Log!G110-Log!$E110</f>
        <v>5.6205547279246683E-3</v>
      </c>
      <c r="AC110" s="47">
        <f>Log!H110-Log!$E110</f>
        <v>-2.0787610495476838E-2</v>
      </c>
      <c r="AD110" s="47">
        <f>Log!I110-Log!$E110</f>
        <v>-1.986960750671592E-2</v>
      </c>
      <c r="AE110" s="47">
        <f>Log!J110-Log!$E110</f>
        <v>-5.8196070938964957E-3</v>
      </c>
      <c r="AF110" s="47">
        <f>Log!K110-Log!$E110</f>
        <v>-4.8363566499040715E-3</v>
      </c>
      <c r="AG110" s="47">
        <f>Log!L110-Log!$E110</f>
        <v>-3.5640362515605151E-3</v>
      </c>
      <c r="AH110" s="47">
        <f>Log!M110-Log!$E110</f>
        <v>-2.5502789629551145E-2</v>
      </c>
      <c r="AI110" s="47">
        <f>Log!N110-Log!$E110</f>
        <v>5.0717838555339317E-3</v>
      </c>
      <c r="AJ110" s="47">
        <f>Log!O110-Log!$E110</f>
        <v>-1.1241018292376549E-2</v>
      </c>
      <c r="AK110" s="47">
        <f>Log!P110-Log!$E110</f>
        <v>-1.736068582233561E-2</v>
      </c>
      <c r="AL110" s="47">
        <f>Log!Q110-Log!$E110</f>
        <v>-5.4132557084533295E-2</v>
      </c>
      <c r="AM110" s="47" t="e">
        <f>Log!R110-Log!$E110</f>
        <v>#DIV/0!</v>
      </c>
      <c r="AN110" s="47" t="e">
        <f>Log!S110-Log!$E110</f>
        <v>#DIV/0!</v>
      </c>
    </row>
    <row r="111" spans="23:40">
      <c r="W111" s="47">
        <f>Log!B111-Log!$E111</f>
        <v>7.4342982547459784E-4</v>
      </c>
      <c r="X111" s="47">
        <f>Log!C111-Log!$E111</f>
        <v>-3.0836412654234834E-3</v>
      </c>
      <c r="Y111" s="47">
        <f>Log!D111-Log!$E111</f>
        <v>-6.6305087208003077E-3</v>
      </c>
      <c r="Z111" s="47">
        <f>Log!E111-Log!$E111</f>
        <v>0</v>
      </c>
      <c r="AA111" s="47">
        <f>Log!F111-Log!$E111</f>
        <v>-4.5703615175887551E-4</v>
      </c>
      <c r="AB111" s="47">
        <f>Log!G111-Log!$E111</f>
        <v>2.6755041134427629E-2</v>
      </c>
      <c r="AC111" s="47">
        <f>Log!H111-Log!$E111</f>
        <v>1.2348989598479484E-3</v>
      </c>
      <c r="AD111" s="47">
        <f>Log!I111-Log!$E111</f>
        <v>4.1663138623589009E-3</v>
      </c>
      <c r="AE111" s="47">
        <f>Log!J111-Log!$E111</f>
        <v>-1.4156463904985445E-2</v>
      </c>
      <c r="AF111" s="47">
        <f>Log!K111-Log!$E111</f>
        <v>3.2083065972304684E-3</v>
      </c>
      <c r="AG111" s="47">
        <f>Log!L111-Log!$E111</f>
        <v>-2.2830126348308477E-3</v>
      </c>
      <c r="AH111" s="47">
        <f>Log!M111-Log!$E111</f>
        <v>2.425323391367056E-3</v>
      </c>
      <c r="AI111" s="47">
        <f>Log!N111-Log!$E111</f>
        <v>-5.2978584601905973E-3</v>
      </c>
      <c r="AJ111" s="47">
        <f>Log!O111-Log!$E111</f>
        <v>9.2973778019824066E-3</v>
      </c>
      <c r="AK111" s="47">
        <f>Log!P111-Log!$E111</f>
        <v>-9.8484787315806128E-3</v>
      </c>
      <c r="AL111" s="47">
        <f>Log!Q111-Log!$E111</f>
        <v>-0.22402708948051273</v>
      </c>
      <c r="AM111" s="47" t="e">
        <f>Log!R111-Log!$E111</f>
        <v>#DIV/0!</v>
      </c>
      <c r="AN111" s="47" t="e">
        <f>Log!S111-Log!$E111</f>
        <v>#DIV/0!</v>
      </c>
    </row>
    <row r="112" spans="23:40">
      <c r="W112" s="47">
        <f>Log!B112-Log!$E112</f>
        <v>1.8887955323644567E-3</v>
      </c>
      <c r="X112" s="47">
        <f>Log!C112-Log!$E112</f>
        <v>-4.7477207517978206E-3</v>
      </c>
      <c r="Y112" s="47">
        <f>Log!D112-Log!$E112</f>
        <v>1.0452844958460192E-2</v>
      </c>
      <c r="Z112" s="47">
        <f>Log!E112-Log!$E112</f>
        <v>0</v>
      </c>
      <c r="AA112" s="47">
        <f>Log!F112-Log!$E112</f>
        <v>4.3713494029390919E-4</v>
      </c>
      <c r="AB112" s="47">
        <f>Log!G112-Log!$E112</f>
        <v>4.7853012232610265E-3</v>
      </c>
      <c r="AC112" s="47">
        <f>Log!H112-Log!$E112</f>
        <v>-1.4518660071604697E-2</v>
      </c>
      <c r="AD112" s="47">
        <f>Log!I112-Log!$E112</f>
        <v>7.7310138379376135E-3</v>
      </c>
      <c r="AE112" s="47">
        <f>Log!J112-Log!$E112</f>
        <v>-1.417365456132934E-2</v>
      </c>
      <c r="AF112" s="47">
        <f>Log!K112-Log!$E112</f>
        <v>-1.5466271669274488E-2</v>
      </c>
      <c r="AG112" s="47">
        <f>Log!L112-Log!$E112</f>
        <v>-2.1413147525201535E-2</v>
      </c>
      <c r="AH112" s="47">
        <f>Log!M112-Log!$E112</f>
        <v>-2.183443215630779E-3</v>
      </c>
      <c r="AI112" s="47">
        <f>Log!N112-Log!$E112</f>
        <v>-7.0848791674657137E-3</v>
      </c>
      <c r="AJ112" s="47">
        <f>Log!O112-Log!$E112</f>
        <v>-1.6849513933326822E-2</v>
      </c>
      <c r="AK112" s="47">
        <f>Log!P112-Log!$E112</f>
        <v>-7.6857908471608819E-3</v>
      </c>
      <c r="AL112" s="47">
        <f>Log!Q112-Log!$E112</f>
        <v>9.959900470526839E-2</v>
      </c>
      <c r="AM112" s="47" t="e">
        <f>Log!R112-Log!$E112</f>
        <v>#DIV/0!</v>
      </c>
      <c r="AN112" s="47" t="e">
        <f>Log!S112-Log!$E112</f>
        <v>#DIV/0!</v>
      </c>
    </row>
    <row r="113" spans="23:40">
      <c r="W113" s="47">
        <f>Log!B113-Log!$E113</f>
        <v>3.3532949111631915E-3</v>
      </c>
      <c r="X113" s="47">
        <f>Log!C113-Log!$E113</f>
        <v>-1.1462268625215105E-2</v>
      </c>
      <c r="Y113" s="47">
        <f>Log!D113-Log!$E113</f>
        <v>-1.0503880619456259E-2</v>
      </c>
      <c r="Z113" s="47">
        <f>Log!E113-Log!$E113</f>
        <v>0</v>
      </c>
      <c r="AA113" s="47">
        <f>Log!F113-Log!$E113</f>
        <v>-5.128137066502652E-4</v>
      </c>
      <c r="AB113" s="47">
        <f>Log!G113-Log!$E113</f>
        <v>3.840789961353553E-2</v>
      </c>
      <c r="AC113" s="47">
        <f>Log!H113-Log!$E113</f>
        <v>-8.8548233713490326E-3</v>
      </c>
      <c r="AD113" s="47">
        <f>Log!I113-Log!$E113</f>
        <v>-6.976586179122949E-3</v>
      </c>
      <c r="AE113" s="47">
        <f>Log!J113-Log!$E113</f>
        <v>-1.0555285136159514E-2</v>
      </c>
      <c r="AF113" s="47">
        <f>Log!K113-Log!$E113</f>
        <v>1.4920688467941912E-3</v>
      </c>
      <c r="AG113" s="47">
        <f>Log!L113-Log!$E113</f>
        <v>5.9990282987265782E-3</v>
      </c>
      <c r="AH113" s="47">
        <f>Log!M113-Log!$E113</f>
        <v>1.6923790921255913E-2</v>
      </c>
      <c r="AI113" s="47">
        <f>Log!N113-Log!$E113</f>
        <v>-1.1416201999865809E-2</v>
      </c>
      <c r="AJ113" s="47">
        <f>Log!O113-Log!$E113</f>
        <v>-5.1824889895411702E-3</v>
      </c>
      <c r="AK113" s="47">
        <f>Log!P113-Log!$E113</f>
        <v>2.1454695346845035E-2</v>
      </c>
      <c r="AL113" s="47">
        <f>Log!Q113-Log!$E113</f>
        <v>-3.0207785547022213E-2</v>
      </c>
      <c r="AM113" s="47" t="e">
        <f>Log!R113-Log!$E113</f>
        <v>#DIV/0!</v>
      </c>
      <c r="AN113" s="47" t="e">
        <f>Log!S113-Log!$E113</f>
        <v>#DIV/0!</v>
      </c>
    </row>
    <row r="114" spans="23:40">
      <c r="W114" s="47">
        <f>Log!B114-Log!$E114</f>
        <v>6.558222599041404E-3</v>
      </c>
      <c r="X114" s="47">
        <f>Log!C114-Log!$E114</f>
        <v>1.47177871575655E-2</v>
      </c>
      <c r="Y114" s="47">
        <f>Log!D114-Log!$E114</f>
        <v>2.2319371155672457E-3</v>
      </c>
      <c r="Z114" s="47">
        <f>Log!E114-Log!$E114</f>
        <v>0</v>
      </c>
      <c r="AA114" s="47">
        <f>Log!F114-Log!$E114</f>
        <v>-9.0419725011193748E-4</v>
      </c>
      <c r="AB114" s="47">
        <f>Log!G114-Log!$E114</f>
        <v>-1.3018814415068433E-2</v>
      </c>
      <c r="AC114" s="47">
        <f>Log!H114-Log!$E114</f>
        <v>4.3053841564777307E-3</v>
      </c>
      <c r="AD114" s="47">
        <f>Log!I114-Log!$E114</f>
        <v>-6.25895618391379E-3</v>
      </c>
      <c r="AE114" s="47">
        <f>Log!J114-Log!$E114</f>
        <v>4.3754641608089581E-3</v>
      </c>
      <c r="AF114" s="47">
        <f>Log!K114-Log!$E114</f>
        <v>1.2989012519984255E-2</v>
      </c>
      <c r="AG114" s="47">
        <f>Log!L114-Log!$E114</f>
        <v>1.7582900796249217E-3</v>
      </c>
      <c r="AH114" s="47">
        <f>Log!M114-Log!$E114</f>
        <v>2.2101955349932978E-2</v>
      </c>
      <c r="AI114" s="47">
        <f>Log!N114-Log!$E114</f>
        <v>2.2534086619096602E-2</v>
      </c>
      <c r="AJ114" s="47">
        <f>Log!O114-Log!$E114</f>
        <v>3.9251300990824963E-3</v>
      </c>
      <c r="AK114" s="47">
        <f>Log!P114-Log!$E114</f>
        <v>-3.8862617729180149E-2</v>
      </c>
      <c r="AL114" s="47">
        <f>Log!Q114-Log!$E114</f>
        <v>2.0092891533034882E-2</v>
      </c>
      <c r="AM114" s="47" t="e">
        <f>Log!R114-Log!$E114</f>
        <v>#DIV/0!</v>
      </c>
      <c r="AN114" s="47" t="e">
        <f>Log!S114-Log!$E114</f>
        <v>#DIV/0!</v>
      </c>
    </row>
    <row r="115" spans="23:40">
      <c r="W115" s="47">
        <f>Log!B115-Log!$E115</f>
        <v>-6.2378854955939681E-3</v>
      </c>
      <c r="X115" s="47">
        <f>Log!C115-Log!$E115</f>
        <v>3.4766057033813955E-3</v>
      </c>
      <c r="Y115" s="47">
        <f>Log!D115-Log!$E115</f>
        <v>-2.182887336830812E-3</v>
      </c>
      <c r="Z115" s="47">
        <f>Log!E115-Log!$E115</f>
        <v>0</v>
      </c>
      <c r="AA115" s="47">
        <f>Log!F115-Log!$E115</f>
        <v>2.708124986258182E-4</v>
      </c>
      <c r="AB115" s="47">
        <f>Log!G115-Log!$E115</f>
        <v>2.3794881991015683E-2</v>
      </c>
      <c r="AC115" s="47">
        <f>Log!H115-Log!$E115</f>
        <v>4.2118595309026787E-3</v>
      </c>
      <c r="AD115" s="47">
        <f>Log!I115-Log!$E115</f>
        <v>-4.3554140692327699E-3</v>
      </c>
      <c r="AE115" s="47">
        <f>Log!J115-Log!$E115</f>
        <v>5.8476114044084659E-3</v>
      </c>
      <c r="AF115" s="47">
        <f>Log!K115-Log!$E115</f>
        <v>7.602398263424859E-3</v>
      </c>
      <c r="AG115" s="47">
        <f>Log!L115-Log!$E115</f>
        <v>1.3152894689756594E-3</v>
      </c>
      <c r="AH115" s="47">
        <f>Log!M115-Log!$E115</f>
        <v>1.1259442870982454E-2</v>
      </c>
      <c r="AI115" s="47">
        <f>Log!N115-Log!$E115</f>
        <v>-1.5359503503216614E-2</v>
      </c>
      <c r="AJ115" s="47">
        <f>Log!O115-Log!$E115</f>
        <v>2.1631861555241531E-3</v>
      </c>
      <c r="AK115" s="47">
        <f>Log!P115-Log!$E115</f>
        <v>-6.3563472949695566E-3</v>
      </c>
      <c r="AL115" s="47">
        <f>Log!Q115-Log!$E115</f>
        <v>7.7778867676398911E-2</v>
      </c>
      <c r="AM115" s="47" t="e">
        <f>Log!R115-Log!$E115</f>
        <v>#DIV/0!</v>
      </c>
      <c r="AN115" s="47" t="e">
        <f>Log!S115-Log!$E115</f>
        <v>#DIV/0!</v>
      </c>
    </row>
    <row r="116" spans="23:40">
      <c r="W116" s="47">
        <f>Log!B116-Log!$E116</f>
        <v>-2.5099935423310488E-2</v>
      </c>
      <c r="X116" s="47">
        <f>Log!C116-Log!$E116</f>
        <v>-2.0798461077730389E-2</v>
      </c>
      <c r="Y116" s="47">
        <f>Log!D116-Log!$E116</f>
        <v>1.0676990954577442E-3</v>
      </c>
      <c r="Z116" s="47">
        <f>Log!E116-Log!$E116</f>
        <v>0</v>
      </c>
      <c r="AA116" s="47">
        <f>Log!F116-Log!$E116</f>
        <v>-1.8374907809745669E-3</v>
      </c>
      <c r="AB116" s="47">
        <f>Log!G116-Log!$E116</f>
        <v>-2.3626036465632119E-2</v>
      </c>
      <c r="AC116" s="47">
        <f>Log!H116-Log!$E116</f>
        <v>-3.1486032553042546E-2</v>
      </c>
      <c r="AD116" s="47">
        <f>Log!I116-Log!$E116</f>
        <v>7.3273283706913085E-3</v>
      </c>
      <c r="AE116" s="47">
        <f>Log!J116-Log!$E116</f>
        <v>-3.516524330171053E-2</v>
      </c>
      <c r="AF116" s="47">
        <f>Log!K116-Log!$E116</f>
        <v>-2.7233221870415641E-2</v>
      </c>
      <c r="AG116" s="47">
        <f>Log!L116-Log!$E116</f>
        <v>-3.1295172179771923E-2</v>
      </c>
      <c r="AH116" s="47">
        <f>Log!M116-Log!$E116</f>
        <v>-1.42376635491267E-2</v>
      </c>
      <c r="AI116" s="47">
        <f>Log!N116-Log!$E116</f>
        <v>-2.8359373588503482E-2</v>
      </c>
      <c r="AJ116" s="47">
        <f>Log!O116-Log!$E116</f>
        <v>-3.255824524810004E-2</v>
      </c>
      <c r="AK116" s="47">
        <f>Log!P116-Log!$E116</f>
        <v>-3.9904849126518524E-2</v>
      </c>
      <c r="AL116" s="47">
        <f>Log!Q116-Log!$E116</f>
        <v>-0.17107456939019983</v>
      </c>
      <c r="AM116" s="47" t="e">
        <f>Log!R116-Log!$E116</f>
        <v>#DIV/0!</v>
      </c>
      <c r="AN116" s="47" t="e">
        <f>Log!S116-Log!$E116</f>
        <v>#DIV/0!</v>
      </c>
    </row>
    <row r="117" spans="23:40">
      <c r="W117" s="47">
        <f>Log!B117-Log!$E117</f>
        <v>-8.5071122286506373E-3</v>
      </c>
      <c r="X117" s="47">
        <f>Log!C117-Log!$E117</f>
        <v>-7.4578854075014328E-5</v>
      </c>
      <c r="Y117" s="47">
        <f>Log!D117-Log!$E117</f>
        <v>-1.1617807954939122E-2</v>
      </c>
      <c r="Z117" s="47">
        <f>Log!E117-Log!$E117</f>
        <v>0</v>
      </c>
      <c r="AA117" s="47">
        <f>Log!F117-Log!$E117</f>
        <v>-7.120511039591243E-5</v>
      </c>
      <c r="AB117" s="47">
        <f>Log!G117-Log!$E117</f>
        <v>4.2487432346406621E-3</v>
      </c>
      <c r="AC117" s="47">
        <f>Log!H117-Log!$E117</f>
        <v>1.2070117318752601E-2</v>
      </c>
      <c r="AD117" s="47">
        <f>Log!I117-Log!$E117</f>
        <v>-1.5742100813655398E-2</v>
      </c>
      <c r="AE117" s="47">
        <f>Log!J117-Log!$E117</f>
        <v>9.0551356104627539E-3</v>
      </c>
      <c r="AF117" s="47">
        <f>Log!K117-Log!$E117</f>
        <v>5.0428589988247164E-3</v>
      </c>
      <c r="AG117" s="47">
        <f>Log!L117-Log!$E117</f>
        <v>1.4695160874972028E-2</v>
      </c>
      <c r="AH117" s="47">
        <f>Log!M117-Log!$E117</f>
        <v>2.0886155120980472E-2</v>
      </c>
      <c r="AI117" s="47">
        <f>Log!N117-Log!$E117</f>
        <v>1.4917734606860425E-2</v>
      </c>
      <c r="AJ117" s="47">
        <f>Log!O117-Log!$E117</f>
        <v>2.0329731132131816E-2</v>
      </c>
      <c r="AK117" s="47">
        <f>Log!P117-Log!$E117</f>
        <v>1.3279130777448418E-2</v>
      </c>
      <c r="AL117" s="47">
        <f>Log!Q117-Log!$E117</f>
        <v>6.9387613422338956E-2</v>
      </c>
      <c r="AM117" s="47" t="e">
        <f>Log!R117-Log!$E117</f>
        <v>#DIV/0!</v>
      </c>
      <c r="AN117" s="47" t="e">
        <f>Log!S117-Log!$E117</f>
        <v>#DIV/0!</v>
      </c>
    </row>
    <row r="118" spans="23:40">
      <c r="W118" s="47">
        <f>Log!B118-Log!$E118</f>
        <v>-1.6299111824373255E-2</v>
      </c>
      <c r="X118" s="47">
        <f>Log!C118-Log!$E118</f>
        <v>-2.5148363139463983E-3</v>
      </c>
      <c r="Y118" s="47">
        <f>Log!D118-Log!$E118</f>
        <v>2.8933894511195216E-3</v>
      </c>
      <c r="Z118" s="47">
        <f>Log!E118-Log!$E118</f>
        <v>0</v>
      </c>
      <c r="AA118" s="47">
        <f>Log!F118-Log!$E118</f>
        <v>-7.7489206131442284E-4</v>
      </c>
      <c r="AB118" s="47">
        <f>Log!G118-Log!$E118</f>
        <v>-2.1014873651491323E-2</v>
      </c>
      <c r="AC118" s="47">
        <f>Log!H118-Log!$E118</f>
        <v>-1.6172657420122794E-3</v>
      </c>
      <c r="AD118" s="47">
        <f>Log!I118-Log!$E118</f>
        <v>3.7725220274372924E-3</v>
      </c>
      <c r="AE118" s="47">
        <f>Log!J118-Log!$E118</f>
        <v>4.8521184082537215E-3</v>
      </c>
      <c r="AF118" s="47">
        <f>Log!K118-Log!$E118</f>
        <v>-3.5834674314181108E-3</v>
      </c>
      <c r="AG118" s="47">
        <f>Log!L118-Log!$E118</f>
        <v>4.7687492219103166E-3</v>
      </c>
      <c r="AH118" s="47">
        <f>Log!M118-Log!$E118</f>
        <v>-1.4451689821119718E-2</v>
      </c>
      <c r="AI118" s="47">
        <f>Log!N118-Log!$E118</f>
        <v>4.086603619470176E-3</v>
      </c>
      <c r="AJ118" s="47">
        <f>Log!O118-Log!$E118</f>
        <v>-7.890424372223254E-4</v>
      </c>
      <c r="AK118" s="47">
        <f>Log!P118-Log!$E118</f>
        <v>-3.7699120359323884E-3</v>
      </c>
      <c r="AL118" s="47">
        <f>Log!Q118-Log!$E118</f>
        <v>-1.118600241554726E-2</v>
      </c>
      <c r="AM118" s="47" t="e">
        <f>Log!R118-Log!$E118</f>
        <v>#DIV/0!</v>
      </c>
      <c r="AN118" s="47" t="e">
        <f>Log!S118-Log!$E118</f>
        <v>#DIV/0!</v>
      </c>
    </row>
    <row r="119" spans="23:40">
      <c r="W119" s="47">
        <f>Log!B119-Log!$E119</f>
        <v>1.7670314902149434E-2</v>
      </c>
      <c r="X119" s="47">
        <f>Log!C119-Log!$E119</f>
        <v>1.7447339771758805E-2</v>
      </c>
      <c r="Y119" s="47">
        <f>Log!D119-Log!$E119</f>
        <v>2.8752425069202454E-3</v>
      </c>
      <c r="Z119" s="47">
        <f>Log!E119-Log!$E119</f>
        <v>0</v>
      </c>
      <c r="AA119" s="47">
        <f>Log!F119-Log!$E119</f>
        <v>2.2823916639299092E-3</v>
      </c>
      <c r="AB119" s="47">
        <f>Log!G119-Log!$E119</f>
        <v>2.2136239258624856E-2</v>
      </c>
      <c r="AC119" s="47">
        <f>Log!H119-Log!$E119</f>
        <v>1.7396575739161459E-2</v>
      </c>
      <c r="AD119" s="47">
        <f>Log!I119-Log!$E119</f>
        <v>1.0566504321537103E-2</v>
      </c>
      <c r="AE119" s="47">
        <f>Log!J119-Log!$E119</f>
        <v>1.5031539614313996E-2</v>
      </c>
      <c r="AF119" s="47">
        <f>Log!K119-Log!$E119</f>
        <v>1.5168973594396675E-2</v>
      </c>
      <c r="AG119" s="47">
        <f>Log!L119-Log!$E119</f>
        <v>7.1937910431497075E-3</v>
      </c>
      <c r="AH119" s="47">
        <f>Log!M119-Log!$E119</f>
        <v>2.4683644737213732E-2</v>
      </c>
      <c r="AI119" s="47">
        <f>Log!N119-Log!$E119</f>
        <v>2.4204567750481562E-2</v>
      </c>
      <c r="AJ119" s="47">
        <f>Log!O119-Log!$E119</f>
        <v>2.6512992696258793E-2</v>
      </c>
      <c r="AK119" s="47">
        <f>Log!P119-Log!$E119</f>
        <v>-1.4552226156075362E-3</v>
      </c>
      <c r="AL119" s="47">
        <f>Log!Q119-Log!$E119</f>
        <v>5.455974358786285E-2</v>
      </c>
      <c r="AM119" s="47" t="e">
        <f>Log!R119-Log!$E119</f>
        <v>#DIV/0!</v>
      </c>
      <c r="AN119" s="47" t="e">
        <f>Log!S119-Log!$E119</f>
        <v>#DIV/0!</v>
      </c>
    </row>
    <row r="120" spans="23:40">
      <c r="W120" s="47">
        <f>Log!B120-Log!$E120</f>
        <v>1.5981094147571644E-2</v>
      </c>
      <c r="X120" s="47">
        <f>Log!C120-Log!$E120</f>
        <v>1.0844370062525694E-2</v>
      </c>
      <c r="Y120" s="47">
        <f>Log!D120-Log!$E120</f>
        <v>1.3772504401308148E-2</v>
      </c>
      <c r="Z120" s="47">
        <f>Log!E120-Log!$E120</f>
        <v>0</v>
      </c>
      <c r="AA120" s="47">
        <f>Log!F120-Log!$E120</f>
        <v>-1.7511861963975459E-4</v>
      </c>
      <c r="AB120" s="47">
        <f>Log!G120-Log!$E120</f>
        <v>3.125590988728855E-3</v>
      </c>
      <c r="AC120" s="47">
        <f>Log!H120-Log!$E120</f>
        <v>1.8268626192657556E-2</v>
      </c>
      <c r="AD120" s="47">
        <f>Log!I120-Log!$E120</f>
        <v>1.1285914169758136E-2</v>
      </c>
      <c r="AE120" s="47">
        <f>Log!J120-Log!$E120</f>
        <v>3.0433154835821822E-2</v>
      </c>
      <c r="AF120" s="47">
        <f>Log!K120-Log!$E120</f>
        <v>1.9031319953838895E-2</v>
      </c>
      <c r="AG120" s="47">
        <f>Log!L120-Log!$E120</f>
        <v>2.3893194452094344E-2</v>
      </c>
      <c r="AH120" s="47">
        <f>Log!M120-Log!$E120</f>
        <v>-1.4532668409989145E-3</v>
      </c>
      <c r="AI120" s="47">
        <f>Log!N120-Log!$E120</f>
        <v>-3.3300717180881692E-3</v>
      </c>
      <c r="AJ120" s="47">
        <f>Log!O120-Log!$E120</f>
        <v>8.2119777116153488E-3</v>
      </c>
      <c r="AK120" s="47">
        <f>Log!P120-Log!$E120</f>
        <v>3.7696803334381343E-2</v>
      </c>
      <c r="AL120" s="47">
        <f>Log!Q120-Log!$E120</f>
        <v>6.1411939857094672E-2</v>
      </c>
      <c r="AM120" s="47" t="e">
        <f>Log!R120-Log!$E120</f>
        <v>#DIV/0!</v>
      </c>
      <c r="AN120" s="47" t="e">
        <f>Log!S120-Log!$E120</f>
        <v>#DIV/0!</v>
      </c>
    </row>
    <row r="121" spans="23:40">
      <c r="W121" s="47">
        <f>Log!B121-Log!$E121</f>
        <v>-6.7971537980705057E-3</v>
      </c>
      <c r="X121" s="47">
        <f>Log!C121-Log!$E121</f>
        <v>-8.8471511217101846E-4</v>
      </c>
      <c r="Y121" s="47">
        <f>Log!D121-Log!$E121</f>
        <v>8.3124909810289079E-3</v>
      </c>
      <c r="Z121" s="47">
        <f>Log!E121-Log!$E121</f>
        <v>0</v>
      </c>
      <c r="AA121" s="47">
        <f>Log!F121-Log!$E121</f>
        <v>-7.6405509114305624E-4</v>
      </c>
      <c r="AB121" s="47">
        <f>Log!G121-Log!$E121</f>
        <v>-3.6000261168077329E-2</v>
      </c>
      <c r="AC121" s="47">
        <f>Log!H121-Log!$E121</f>
        <v>-1.166800073369512E-2</v>
      </c>
      <c r="AD121" s="47">
        <f>Log!I121-Log!$E121</f>
        <v>5.4629672617459383E-3</v>
      </c>
      <c r="AE121" s="47">
        <f>Log!J121-Log!$E121</f>
        <v>-8.1174285855910473E-3</v>
      </c>
      <c r="AF121" s="47">
        <f>Log!K121-Log!$E121</f>
        <v>-2.6601882815672565E-3</v>
      </c>
      <c r="AG121" s="47">
        <f>Log!L121-Log!$E121</f>
        <v>-1.0538000214671635E-2</v>
      </c>
      <c r="AH121" s="47">
        <f>Log!M121-Log!$E121</f>
        <v>-1.8605403376211783E-2</v>
      </c>
      <c r="AI121" s="47">
        <f>Log!N121-Log!$E121</f>
        <v>-1.315361193185036E-2</v>
      </c>
      <c r="AJ121" s="47">
        <f>Log!O121-Log!$E121</f>
        <v>-1.2872736787794688E-2</v>
      </c>
      <c r="AK121" s="47">
        <f>Log!P121-Log!$E121</f>
        <v>-2.5586021618363441E-2</v>
      </c>
      <c r="AL121" s="47">
        <f>Log!Q121-Log!$E121</f>
        <v>-6.9901701168121069E-2</v>
      </c>
      <c r="AM121" s="47" t="e">
        <f>Log!R121-Log!$E121</f>
        <v>#DIV/0!</v>
      </c>
      <c r="AN121" s="47" t="e">
        <f>Log!S121-Log!$E121</f>
        <v>#DIV/0!</v>
      </c>
    </row>
    <row r="122" spans="23:40">
      <c r="W122" s="47">
        <f>Log!B122-Log!$E122</f>
        <v>-1.6742226585415843E-2</v>
      </c>
      <c r="X122" s="47">
        <f>Log!C122-Log!$E122</f>
        <v>1.5602707815584455E-3</v>
      </c>
      <c r="Y122" s="47">
        <f>Log!D122-Log!$E122</f>
        <v>2.0080587938060938E-3</v>
      </c>
      <c r="Z122" s="47">
        <f>Log!E122-Log!$E122</f>
        <v>0</v>
      </c>
      <c r="AA122" s="47">
        <f>Log!F122-Log!$E122</f>
        <v>-8.1251775485325153E-4</v>
      </c>
      <c r="AB122" s="47">
        <f>Log!G122-Log!$E122</f>
        <v>-4.2069184521061221E-3</v>
      </c>
      <c r="AC122" s="47">
        <f>Log!H122-Log!$E122</f>
        <v>-1.1295192591012327E-2</v>
      </c>
      <c r="AD122" s="47">
        <f>Log!I122-Log!$E122</f>
        <v>4.0397990696310771E-3</v>
      </c>
      <c r="AE122" s="47">
        <f>Log!J122-Log!$E122</f>
        <v>-1.87092096149645E-3</v>
      </c>
      <c r="AF122" s="47">
        <f>Log!K122-Log!$E122</f>
        <v>-7.8806526762619129E-3</v>
      </c>
      <c r="AG122" s="47">
        <f>Log!L122-Log!$E122</f>
        <v>-6.2610229257919845E-3</v>
      </c>
      <c r="AH122" s="47">
        <f>Log!M122-Log!$E122</f>
        <v>-4.9265858961651792E-3</v>
      </c>
      <c r="AI122" s="47">
        <f>Log!N122-Log!$E122</f>
        <v>-3.5784603567652982E-3</v>
      </c>
      <c r="AJ122" s="47">
        <f>Log!O122-Log!$E122</f>
        <v>4.2719620703897624E-3</v>
      </c>
      <c r="AK122" s="47">
        <f>Log!P122-Log!$E122</f>
        <v>1.3335645723007612E-4</v>
      </c>
      <c r="AL122" s="47">
        <f>Log!Q122-Log!$E122</f>
        <v>1.6976697919715261E-2</v>
      </c>
      <c r="AM122" s="47" t="e">
        <f>Log!R122-Log!$E122</f>
        <v>#DIV/0!</v>
      </c>
      <c r="AN122" s="47" t="e">
        <f>Log!S122-Log!$E122</f>
        <v>#DIV/0!</v>
      </c>
    </row>
    <row r="123" spans="23:40">
      <c r="W123" s="47">
        <f>Log!B123-Log!$E123</f>
        <v>2.4731142060937499E-2</v>
      </c>
      <c r="X123" s="47">
        <f>Log!C123-Log!$E123</f>
        <v>6.5283944298230902E-3</v>
      </c>
      <c r="Y123" s="47">
        <f>Log!D123-Log!$E123</f>
        <v>1.880713316207009E-2</v>
      </c>
      <c r="Z123" s="47">
        <f>Log!E123-Log!$E123</f>
        <v>0</v>
      </c>
      <c r="AA123" s="47">
        <f>Log!F123-Log!$E123</f>
        <v>7.8271620702234992E-4</v>
      </c>
      <c r="AB123" s="47">
        <f>Log!G123-Log!$E123</f>
        <v>-3.0787352877982628E-2</v>
      </c>
      <c r="AC123" s="47">
        <f>Log!H123-Log!$E123</f>
        <v>2.9366288361902648E-2</v>
      </c>
      <c r="AD123" s="47">
        <f>Log!I123-Log!$E123</f>
        <v>2.122003538554177E-2</v>
      </c>
      <c r="AE123" s="47">
        <f>Log!J123-Log!$E123</f>
        <v>2.1054497642977746E-2</v>
      </c>
      <c r="AF123" s="47">
        <f>Log!K123-Log!$E123</f>
        <v>3.6118117666323973E-2</v>
      </c>
      <c r="AG123" s="47">
        <f>Log!L123-Log!$E123</f>
        <v>2.0055279718290416E-2</v>
      </c>
      <c r="AH123" s="47">
        <f>Log!M123-Log!$E123</f>
        <v>1.036228287381262E-2</v>
      </c>
      <c r="AI123" s="47">
        <f>Log!N123-Log!$E123</f>
        <v>2.9939487190801833E-2</v>
      </c>
      <c r="AJ123" s="47">
        <f>Log!O123-Log!$E123</f>
        <v>3.5010737122129279E-2</v>
      </c>
      <c r="AK123" s="47">
        <f>Log!P123-Log!$E123</f>
        <v>1.4364446810666261E-2</v>
      </c>
      <c r="AL123" s="47">
        <f>Log!Q123-Log!$E123</f>
        <v>2.2579918693949909E-3</v>
      </c>
      <c r="AM123" s="47" t="e">
        <f>Log!R123-Log!$E123</f>
        <v>#DIV/0!</v>
      </c>
      <c r="AN123" s="47" t="e">
        <f>Log!S123-Log!$E123</f>
        <v>#DIV/0!</v>
      </c>
    </row>
    <row r="124" spans="23:40">
      <c r="W124" s="47">
        <f>Log!B124-Log!$E124</f>
        <v>-8.2134495696084969E-3</v>
      </c>
      <c r="X124" s="47">
        <f>Log!C124-Log!$E124</f>
        <v>9.7063560310638418E-3</v>
      </c>
      <c r="Y124" s="47">
        <f>Log!D124-Log!$E124</f>
        <v>7.9062037216330594E-4</v>
      </c>
      <c r="Z124" s="47">
        <f>Log!E124-Log!$E124</f>
        <v>0</v>
      </c>
      <c r="AA124" s="47">
        <f>Log!F124-Log!$E124</f>
        <v>-2.5850089633890176E-3</v>
      </c>
      <c r="AB124" s="47">
        <f>Log!G124-Log!$E124</f>
        <v>9.8573619572329338E-3</v>
      </c>
      <c r="AC124" s="47">
        <f>Log!H124-Log!$E124</f>
        <v>1.9333262139588955E-2</v>
      </c>
      <c r="AD124" s="47">
        <f>Log!I124-Log!$E124</f>
        <v>-6.8639658992968415E-3</v>
      </c>
      <c r="AE124" s="47">
        <f>Log!J124-Log!$E124</f>
        <v>1.3646833757130477E-2</v>
      </c>
      <c r="AF124" s="47">
        <f>Log!K124-Log!$E124</f>
        <v>1.1021294969912962E-2</v>
      </c>
      <c r="AG124" s="47">
        <f>Log!L124-Log!$E124</f>
        <v>9.8627078597972422E-3</v>
      </c>
      <c r="AH124" s="47">
        <f>Log!M124-Log!$E124</f>
        <v>1.1644600983740752E-2</v>
      </c>
      <c r="AI124" s="47">
        <f>Log!N124-Log!$E124</f>
        <v>1.953092616024589E-3</v>
      </c>
      <c r="AJ124" s="47">
        <f>Log!O124-Log!$E124</f>
        <v>1.0740632931996529E-2</v>
      </c>
      <c r="AK124" s="47">
        <f>Log!P124-Log!$E124</f>
        <v>-1.9622105621652515E-2</v>
      </c>
      <c r="AL124" s="47">
        <f>Log!Q124-Log!$E124</f>
        <v>4.9958066665390148E-2</v>
      </c>
      <c r="AM124" s="47" t="e">
        <f>Log!R124-Log!$E124</f>
        <v>#DIV/0!</v>
      </c>
      <c r="AN124" s="47" t="e">
        <f>Log!S124-Log!$E124</f>
        <v>#DIV/0!</v>
      </c>
    </row>
    <row r="125" spans="23:40">
      <c r="W125" s="47">
        <f>Log!B125-Log!$E125</f>
        <v>8.7763406043653569E-3</v>
      </c>
      <c r="X125" s="47">
        <f>Log!C125-Log!$E125</f>
        <v>1.8200182276686634E-2</v>
      </c>
      <c r="Y125" s="47">
        <f>Log!D125-Log!$E125</f>
        <v>-6.0585199760146771E-3</v>
      </c>
      <c r="Z125" s="47">
        <f>Log!E125-Log!$E125</f>
        <v>0</v>
      </c>
      <c r="AA125" s="47">
        <f>Log!F125-Log!$E125</f>
        <v>-1.3646528382530165E-3</v>
      </c>
      <c r="AB125" s="47">
        <f>Log!G125-Log!$E125</f>
        <v>6.1807297004009415E-3</v>
      </c>
      <c r="AC125" s="47">
        <f>Log!H125-Log!$E125</f>
        <v>5.4696030872322117E-2</v>
      </c>
      <c r="AD125" s="47">
        <f>Log!I125-Log!$E125</f>
        <v>9.3065883511332589E-3</v>
      </c>
      <c r="AE125" s="47">
        <f>Log!J125-Log!$E125</f>
        <v>3.7236016567559579E-2</v>
      </c>
      <c r="AF125" s="47">
        <f>Log!K125-Log!$E125</f>
        <v>2.3647188454477091E-2</v>
      </c>
      <c r="AG125" s="47">
        <f>Log!L125-Log!$E125</f>
        <v>3.566664983156427E-2</v>
      </c>
      <c r="AH125" s="47">
        <f>Log!M125-Log!$E125</f>
        <v>5.5366646376649419E-2</v>
      </c>
      <c r="AI125" s="47">
        <f>Log!N125-Log!$E125</f>
        <v>4.1514418761603861E-2</v>
      </c>
      <c r="AJ125" s="47">
        <f>Log!O125-Log!$E125</f>
        <v>4.690104939756657E-2</v>
      </c>
      <c r="AK125" s="47">
        <f>Log!P125-Log!$E125</f>
        <v>5.6957337271870342E-2</v>
      </c>
      <c r="AL125" s="47">
        <f>Log!Q125-Log!$E125</f>
        <v>6.2637197666282229E-2</v>
      </c>
      <c r="AM125" s="47" t="e">
        <f>Log!R125-Log!$E125</f>
        <v>#DIV/0!</v>
      </c>
      <c r="AN125" s="47" t="e">
        <f>Log!S125-Log!$E125</f>
        <v>#DIV/0!</v>
      </c>
    </row>
    <row r="126" spans="23:40">
      <c r="W126" s="47">
        <f>Log!B126-Log!$E126</f>
        <v>-1.7223251563113412E-2</v>
      </c>
      <c r="X126" s="47">
        <f>Log!C126-Log!$E126</f>
        <v>-1.1008835607040746E-2</v>
      </c>
      <c r="Y126" s="47">
        <f>Log!D126-Log!$E126</f>
        <v>8.4979593229438811E-3</v>
      </c>
      <c r="Z126" s="47">
        <f>Log!E126-Log!$E126</f>
        <v>0</v>
      </c>
      <c r="AA126" s="47">
        <f>Log!F126-Log!$E126</f>
        <v>6.5641501673819116E-4</v>
      </c>
      <c r="AB126" s="47">
        <f>Log!G126-Log!$E126</f>
        <v>-1.1457050751278269E-2</v>
      </c>
      <c r="AC126" s="47">
        <f>Log!H126-Log!$E126</f>
        <v>-8.3301835450266086E-3</v>
      </c>
      <c r="AD126" s="47">
        <f>Log!I126-Log!$E126</f>
        <v>-9.5140990516843684E-3</v>
      </c>
      <c r="AE126" s="47">
        <f>Log!J126-Log!$E126</f>
        <v>-1.3747997721635753E-2</v>
      </c>
      <c r="AF126" s="47">
        <f>Log!K126-Log!$E126</f>
        <v>-9.6446335575470533E-3</v>
      </c>
      <c r="AG126" s="47">
        <f>Log!L126-Log!$E126</f>
        <v>-1.1113291178819706E-2</v>
      </c>
      <c r="AH126" s="47">
        <f>Log!M126-Log!$E126</f>
        <v>-1.8363446352880834E-2</v>
      </c>
      <c r="AI126" s="47">
        <f>Log!N126-Log!$E126</f>
        <v>-1.6353110520633537E-2</v>
      </c>
      <c r="AJ126" s="47">
        <f>Log!O126-Log!$E126</f>
        <v>-2.3935192389368462E-2</v>
      </c>
      <c r="AK126" s="47">
        <f>Log!P126-Log!$E126</f>
        <v>-2.1214124287197426E-2</v>
      </c>
      <c r="AL126" s="47">
        <f>Log!Q126-Log!$E126</f>
        <v>4.9673300419417841E-3</v>
      </c>
      <c r="AM126" s="47" t="e">
        <f>Log!R126-Log!$E126</f>
        <v>#DIV/0!</v>
      </c>
      <c r="AN126" s="47" t="e">
        <f>Log!S126-Log!$E126</f>
        <v>#DIV/0!</v>
      </c>
    </row>
    <row r="127" spans="23:40">
      <c r="W127" s="47">
        <f>Log!B127-Log!$E127</f>
        <v>2.6605405994999293E-2</v>
      </c>
      <c r="X127" s="47">
        <f>Log!C127-Log!$E127</f>
        <v>1.5919682248557509E-2</v>
      </c>
      <c r="Y127" s="47">
        <f>Log!D127-Log!$E127</f>
        <v>1.2797564060951772E-2</v>
      </c>
      <c r="Z127" s="47">
        <f>Log!E127-Log!$E127</f>
        <v>0</v>
      </c>
      <c r="AA127" s="47">
        <f>Log!F127-Log!$E127</f>
        <v>3.816434668138094E-3</v>
      </c>
      <c r="AB127" s="47">
        <f>Log!G127-Log!$E127</f>
        <v>-5.1491881837476328E-2</v>
      </c>
      <c r="AC127" s="47">
        <f>Log!H127-Log!$E127</f>
        <v>3.713813405986241E-2</v>
      </c>
      <c r="AD127" s="47">
        <f>Log!I127-Log!$E127</f>
        <v>3.6622254746623964E-2</v>
      </c>
      <c r="AE127" s="47">
        <f>Log!J127-Log!$E127</f>
        <v>3.1464777718512103E-2</v>
      </c>
      <c r="AF127" s="47">
        <f>Log!K127-Log!$E127</f>
        <v>2.6412142609017378E-2</v>
      </c>
      <c r="AG127" s="47">
        <f>Log!L127-Log!$E127</f>
        <v>2.1577936146585371E-2</v>
      </c>
      <c r="AH127" s="47">
        <f>Log!M127-Log!$E127</f>
        <v>3.6571407049355416E-2</v>
      </c>
      <c r="AI127" s="47">
        <f>Log!N127-Log!$E127</f>
        <v>1.3436329310377505E-2</v>
      </c>
      <c r="AJ127" s="47">
        <f>Log!O127-Log!$E127</f>
        <v>2.1635411675433366E-2</v>
      </c>
      <c r="AK127" s="47">
        <f>Log!P127-Log!$E127</f>
        <v>5.3380093635564396E-2</v>
      </c>
      <c r="AL127" s="47">
        <f>Log!Q127-Log!$E127</f>
        <v>7.9100029147813972E-2</v>
      </c>
      <c r="AM127" s="47" t="e">
        <f>Log!R127-Log!$E127</f>
        <v>#DIV/0!</v>
      </c>
      <c r="AN127" s="47" t="e">
        <f>Log!S127-Log!$E127</f>
        <v>#DIV/0!</v>
      </c>
    </row>
    <row r="128" spans="23:40">
      <c r="W128" s="47">
        <f>Log!B128-Log!$E128</f>
        <v>-2.8941635470026178E-2</v>
      </c>
      <c r="X128" s="47">
        <f>Log!C128-Log!$E128</f>
        <v>-1.5565376066425862E-2</v>
      </c>
      <c r="Y128" s="47">
        <f>Log!D128-Log!$E128</f>
        <v>-1.837861606603635E-3</v>
      </c>
      <c r="Z128" s="47">
        <f>Log!E128-Log!$E128</f>
        <v>0</v>
      </c>
      <c r="AA128" s="47">
        <f>Log!F128-Log!$E128</f>
        <v>-2.6123941849143864E-3</v>
      </c>
      <c r="AB128" s="47">
        <f>Log!G128-Log!$E128</f>
        <v>-2.0143187380030146E-2</v>
      </c>
      <c r="AC128" s="47">
        <f>Log!H128-Log!$E128</f>
        <v>-3.5379072778514424E-2</v>
      </c>
      <c r="AD128" s="47">
        <f>Log!I128-Log!$E128</f>
        <v>-2.6662171172186489E-2</v>
      </c>
      <c r="AE128" s="47">
        <f>Log!J128-Log!$E128</f>
        <v>-2.9390338016885856E-2</v>
      </c>
      <c r="AF128" s="47">
        <f>Log!K128-Log!$E128</f>
        <v>-6.5993508423544227E-3</v>
      </c>
      <c r="AG128" s="47">
        <f>Log!L128-Log!$E128</f>
        <v>-2.5587787237424626E-2</v>
      </c>
      <c r="AH128" s="47">
        <f>Log!M128-Log!$E128</f>
        <v>-5.0815360524531339E-2</v>
      </c>
      <c r="AI128" s="47">
        <f>Log!N128-Log!$E128</f>
        <v>-4.1455044074409475E-2</v>
      </c>
      <c r="AJ128" s="47">
        <f>Log!O128-Log!$E128</f>
        <v>-5.030443790873064E-2</v>
      </c>
      <c r="AK128" s="47">
        <f>Log!P128-Log!$E128</f>
        <v>-4.9185408251071039E-2</v>
      </c>
      <c r="AL128" s="47">
        <f>Log!Q128-Log!$E128</f>
        <v>8.8144518208305919E-2</v>
      </c>
      <c r="AM128" s="47" t="e">
        <f>Log!R128-Log!$E128</f>
        <v>#DIV/0!</v>
      </c>
      <c r="AN128" s="47" t="e">
        <f>Log!S128-Log!$E128</f>
        <v>#DIV/0!</v>
      </c>
    </row>
    <row r="129" spans="23:40">
      <c r="W129" s="47">
        <f>Log!B129-Log!$E129</f>
        <v>2.2269184817853144E-4</v>
      </c>
      <c r="X129" s="47">
        <f>Log!C129-Log!$E129</f>
        <v>-1.4312491065080485E-2</v>
      </c>
      <c r="Y129" s="47">
        <f>Log!D129-Log!$E129</f>
        <v>-2.5692849551039853E-3</v>
      </c>
      <c r="Z129" s="47">
        <f>Log!E129-Log!$E129</f>
        <v>0</v>
      </c>
      <c r="AA129" s="47">
        <f>Log!F129-Log!$E129</f>
        <v>-1.4550599421030291E-3</v>
      </c>
      <c r="AB129" s="47">
        <f>Log!G129-Log!$E129</f>
        <v>-3.5286024221926129E-2</v>
      </c>
      <c r="AC129" s="47">
        <f>Log!H129-Log!$E129</f>
        <v>-1.8866515776456889E-2</v>
      </c>
      <c r="AD129" s="47">
        <f>Log!I129-Log!$E129</f>
        <v>-4.497808793320783E-3</v>
      </c>
      <c r="AE129" s="47">
        <f>Log!J129-Log!$E129</f>
        <v>-7.0551436880056332E-3</v>
      </c>
      <c r="AF129" s="47">
        <f>Log!K129-Log!$E129</f>
        <v>-7.5805804354584297E-3</v>
      </c>
      <c r="AG129" s="47">
        <f>Log!L129-Log!$E129</f>
        <v>-2.8134777273779599E-3</v>
      </c>
      <c r="AH129" s="47">
        <f>Log!M129-Log!$E129</f>
        <v>2.3700144071189602E-3</v>
      </c>
      <c r="AI129" s="47">
        <f>Log!N129-Log!$E129</f>
        <v>1.6071887562555121E-3</v>
      </c>
      <c r="AJ129" s="47">
        <f>Log!O129-Log!$E129</f>
        <v>-5.6668310246414319E-3</v>
      </c>
      <c r="AK129" s="47">
        <f>Log!P129-Log!$E129</f>
        <v>1.5263846750553894E-2</v>
      </c>
      <c r="AL129" s="47">
        <f>Log!Q129-Log!$E129</f>
        <v>1.3968155114694389E-2</v>
      </c>
      <c r="AM129" s="47" t="e">
        <f>Log!R129-Log!$E129</f>
        <v>#DIV/0!</v>
      </c>
      <c r="AN129" s="47" t="e">
        <f>Log!S129-Log!$E129</f>
        <v>#DIV/0!</v>
      </c>
    </row>
    <row r="130" spans="23:40">
      <c r="W130" s="47">
        <f>Log!B130-Log!$E130</f>
        <v>-4.9199163205570157E-3</v>
      </c>
      <c r="X130" s="47">
        <f>Log!C130-Log!$E130</f>
        <v>1.059821916840844E-3</v>
      </c>
      <c r="Y130" s="47">
        <f>Log!D130-Log!$E130</f>
        <v>2.6965304218272527E-3</v>
      </c>
      <c r="Z130" s="47">
        <f>Log!E130-Log!$E130</f>
        <v>0</v>
      </c>
      <c r="AA130" s="47">
        <f>Log!F130-Log!$E130</f>
        <v>1.7411079088825105E-4</v>
      </c>
      <c r="AB130" s="47">
        <f>Log!G130-Log!$E130</f>
        <v>-6.7970929049719825E-2</v>
      </c>
      <c r="AC130" s="47">
        <f>Log!H130-Log!$E130</f>
        <v>2.5575469734153079E-3</v>
      </c>
      <c r="AD130" s="47">
        <f>Log!I130-Log!$E130</f>
        <v>6.3106495058388497E-3</v>
      </c>
      <c r="AE130" s="47">
        <f>Log!J130-Log!$E130</f>
        <v>-5.7784343676722553E-3</v>
      </c>
      <c r="AF130" s="47">
        <f>Log!K130-Log!$E130</f>
        <v>5.5288762856643804E-3</v>
      </c>
      <c r="AG130" s="47">
        <f>Log!L130-Log!$E130</f>
        <v>-4.2358396980164466E-3</v>
      </c>
      <c r="AH130" s="47">
        <f>Log!M130-Log!$E130</f>
        <v>-5.8352109366713199E-3</v>
      </c>
      <c r="AI130" s="47">
        <f>Log!N130-Log!$E130</f>
        <v>7.3344520969606019E-3</v>
      </c>
      <c r="AJ130" s="47">
        <f>Log!O130-Log!$E130</f>
        <v>1.4652753658873353E-2</v>
      </c>
      <c r="AK130" s="47">
        <f>Log!P130-Log!$E130</f>
        <v>-3.6304287134640685E-2</v>
      </c>
      <c r="AL130" s="47">
        <f>Log!Q130-Log!$E130</f>
        <v>4.5519307288466773E-2</v>
      </c>
      <c r="AM130" s="47" t="e">
        <f>Log!R130-Log!$E130</f>
        <v>#DIV/0!</v>
      </c>
      <c r="AN130" s="47" t="e">
        <f>Log!S130-Log!$E130</f>
        <v>#DIV/0!</v>
      </c>
    </row>
    <row r="131" spans="23:40">
      <c r="W131" s="47">
        <f>Log!B131-Log!$E131</f>
        <v>-1.0377847423954938E-2</v>
      </c>
      <c r="X131" s="47">
        <f>Log!C131-Log!$E131</f>
        <v>-1.5598014506496951E-2</v>
      </c>
      <c r="Y131" s="47">
        <f>Log!D131-Log!$E131</f>
        <v>1.2818988199047296E-2</v>
      </c>
      <c r="Z131" s="47">
        <f>Log!E131-Log!$E131</f>
        <v>0</v>
      </c>
      <c r="AA131" s="47">
        <f>Log!F131-Log!$E131</f>
        <v>-1.4751812471179848E-3</v>
      </c>
      <c r="AB131" s="47">
        <f>Log!G131-Log!$E131</f>
        <v>4.7666507763848918E-2</v>
      </c>
      <c r="AC131" s="47">
        <f>Log!H131-Log!$E131</f>
        <v>-2.5142061947642336E-2</v>
      </c>
      <c r="AD131" s="47">
        <f>Log!I131-Log!$E131</f>
        <v>-1.1261900995074466E-3</v>
      </c>
      <c r="AE131" s="47">
        <f>Log!J131-Log!$E131</f>
        <v>-1.4853476001103179E-2</v>
      </c>
      <c r="AF131" s="47">
        <f>Log!K131-Log!$E131</f>
        <v>-1.4158020710162403E-2</v>
      </c>
      <c r="AG131" s="47">
        <f>Log!L131-Log!$E131</f>
        <v>-2.4108726420729344E-2</v>
      </c>
      <c r="AH131" s="47">
        <f>Log!M131-Log!$E131</f>
        <v>-5.0394284652511522E-3</v>
      </c>
      <c r="AI131" s="47">
        <f>Log!N131-Log!$E131</f>
        <v>-3.7993581368731405E-2</v>
      </c>
      <c r="AJ131" s="47">
        <f>Log!O131-Log!$E131</f>
        <v>-3.3688434424352459E-2</v>
      </c>
      <c r="AK131" s="47">
        <f>Log!P131-Log!$E131</f>
        <v>-3.7640405244254577E-3</v>
      </c>
      <c r="AL131" s="47">
        <f>Log!Q131-Log!$E131</f>
        <v>6.9944084922526212E-4</v>
      </c>
      <c r="AM131" s="47" t="e">
        <f>Log!R131-Log!$E131</f>
        <v>#DIV/0!</v>
      </c>
      <c r="AN131" s="47" t="e">
        <f>Log!S131-Log!$E131</f>
        <v>#DIV/0!</v>
      </c>
    </row>
    <row r="132" spans="23:40">
      <c r="W132" s="47">
        <f>Log!B132-Log!$E132</f>
        <v>9.7864845369172691E-3</v>
      </c>
      <c r="X132" s="47">
        <f>Log!C132-Log!$E132</f>
        <v>4.8971107708217238E-3</v>
      </c>
      <c r="Y132" s="47">
        <f>Log!D132-Log!$E132</f>
        <v>1.7865448289398664E-2</v>
      </c>
      <c r="Z132" s="47">
        <f>Log!E132-Log!$E132</f>
        <v>0</v>
      </c>
      <c r="AA132" s="47">
        <f>Log!F132-Log!$E132</f>
        <v>9.3096608529518766E-4</v>
      </c>
      <c r="AB132" s="47">
        <f>Log!G132-Log!$E132</f>
        <v>9.131753250020986E-3</v>
      </c>
      <c r="AC132" s="47">
        <f>Log!H132-Log!$E132</f>
        <v>8.7225403337288423E-3</v>
      </c>
      <c r="AD132" s="47">
        <f>Log!I132-Log!$E132</f>
        <v>2.1427178238299087E-2</v>
      </c>
      <c r="AE132" s="47">
        <f>Log!J132-Log!$E132</f>
        <v>6.5031058727824118E-3</v>
      </c>
      <c r="AF132" s="47">
        <f>Log!K132-Log!$E132</f>
        <v>1.3717315968516716E-2</v>
      </c>
      <c r="AG132" s="47">
        <f>Log!L132-Log!$E132</f>
        <v>5.2368679824846007E-3</v>
      </c>
      <c r="AH132" s="47">
        <f>Log!M132-Log!$E132</f>
        <v>-1.9575249180978091E-3</v>
      </c>
      <c r="AI132" s="47">
        <f>Log!N132-Log!$E132</f>
        <v>1.4667527248055624E-2</v>
      </c>
      <c r="AJ132" s="47">
        <f>Log!O132-Log!$E132</f>
        <v>1.2312651183363176E-2</v>
      </c>
      <c r="AK132" s="47">
        <f>Log!P132-Log!$E132</f>
        <v>-2.0656258853785454E-3</v>
      </c>
      <c r="AL132" s="47">
        <f>Log!Q132-Log!$E132</f>
        <v>0.11900571062608761</v>
      </c>
      <c r="AM132" s="47" t="e">
        <f>Log!R132-Log!$E132</f>
        <v>#DIV/0!</v>
      </c>
      <c r="AN132" s="47" t="e">
        <f>Log!S132-Log!$E132</f>
        <v>#DIV/0!</v>
      </c>
    </row>
    <row r="133" spans="23:40">
      <c r="W133" s="47">
        <f>Log!B133-Log!$E133</f>
        <v>-8.0634590186150316E-3</v>
      </c>
      <c r="X133" s="47">
        <f>Log!C133-Log!$E133</f>
        <v>1.0645348739310511E-2</v>
      </c>
      <c r="Y133" s="47">
        <f>Log!D133-Log!$E133</f>
        <v>4.5424242462224875E-3</v>
      </c>
      <c r="Z133" s="47">
        <f>Log!E133-Log!$E133</f>
        <v>0</v>
      </c>
      <c r="AA133" s="47">
        <f>Log!F133-Log!$E133</f>
        <v>-1.3766653736689851E-3</v>
      </c>
      <c r="AB133" s="47">
        <f>Log!G133-Log!$E133</f>
        <v>4.5094455642505582E-2</v>
      </c>
      <c r="AC133" s="47">
        <f>Log!H133-Log!$E133</f>
        <v>6.3282664712043454E-3</v>
      </c>
      <c r="AD133" s="47">
        <f>Log!I133-Log!$E133</f>
        <v>6.1078066192957097E-3</v>
      </c>
      <c r="AE133" s="47">
        <f>Log!J133-Log!$E133</f>
        <v>1.6965057549720795E-2</v>
      </c>
      <c r="AF133" s="47">
        <f>Log!K133-Log!$E133</f>
        <v>1.6842313030199035E-2</v>
      </c>
      <c r="AG133" s="47">
        <f>Log!L133-Log!$E133</f>
        <v>6.0796072405617796E-3</v>
      </c>
      <c r="AH133" s="47">
        <f>Log!M133-Log!$E133</f>
        <v>1.034680804040157E-4</v>
      </c>
      <c r="AI133" s="47">
        <f>Log!N133-Log!$E133</f>
        <v>-2.9046538875653952E-2</v>
      </c>
      <c r="AJ133" s="47">
        <f>Log!O133-Log!$E133</f>
        <v>-1.0937830226505596E-2</v>
      </c>
      <c r="AK133" s="47">
        <f>Log!P133-Log!$E133</f>
        <v>8.4488777210971443E-3</v>
      </c>
      <c r="AL133" s="47">
        <f>Log!Q133-Log!$E133</f>
        <v>0.10175722450459875</v>
      </c>
      <c r="AM133" s="47" t="e">
        <f>Log!R133-Log!$E133</f>
        <v>#DIV/0!</v>
      </c>
      <c r="AN133" s="47" t="e">
        <f>Log!S133-Log!$E133</f>
        <v>#DIV/0!</v>
      </c>
    </row>
    <row r="134" spans="23:40">
      <c r="W134" s="47">
        <f>Log!B134-Log!$E134</f>
        <v>-8.5019731309047154E-3</v>
      </c>
      <c r="X134" s="47">
        <f>Log!C134-Log!$E134</f>
        <v>-1.3861621763258348E-3</v>
      </c>
      <c r="Y134" s="47">
        <f>Log!D134-Log!$E134</f>
        <v>1.3501079491029955E-3</v>
      </c>
      <c r="Z134" s="47">
        <f>Log!E134-Log!$E134</f>
        <v>0</v>
      </c>
      <c r="AA134" s="47">
        <f>Log!F134-Log!$E134</f>
        <v>-8.9635525496728225E-4</v>
      </c>
      <c r="AB134" s="47">
        <f>Log!G134-Log!$E134</f>
        <v>3.7630667699489549E-2</v>
      </c>
      <c r="AC134" s="47">
        <f>Log!H134-Log!$E134</f>
        <v>-3.4973874187693727E-3</v>
      </c>
      <c r="AD134" s="47">
        <f>Log!I134-Log!$E134</f>
        <v>-1.8499718806009916E-3</v>
      </c>
      <c r="AE134" s="47">
        <f>Log!J134-Log!$E134</f>
        <v>2.9313550207417383E-3</v>
      </c>
      <c r="AF134" s="47">
        <f>Log!K134-Log!$E134</f>
        <v>3.3867468755234735E-3</v>
      </c>
      <c r="AG134" s="47">
        <f>Log!L134-Log!$E134</f>
        <v>4.8835211663387961E-3</v>
      </c>
      <c r="AH134" s="47">
        <f>Log!M134-Log!$E134</f>
        <v>-1.0008427031806008E-2</v>
      </c>
      <c r="AI134" s="47">
        <f>Log!N134-Log!$E134</f>
        <v>-6.0262500722563254E-3</v>
      </c>
      <c r="AJ134" s="47">
        <f>Log!O134-Log!$E134</f>
        <v>9.4798203602987612E-4</v>
      </c>
      <c r="AK134" s="47">
        <f>Log!P134-Log!$E134</f>
        <v>-1.6853292032950381E-2</v>
      </c>
      <c r="AL134" s="47">
        <f>Log!Q134-Log!$E134</f>
        <v>3.0328911226655798E-2</v>
      </c>
      <c r="AM134" s="47" t="e">
        <f>Log!R134-Log!$E134</f>
        <v>#DIV/0!</v>
      </c>
      <c r="AN134" s="47" t="e">
        <f>Log!S134-Log!$E134</f>
        <v>#DIV/0!</v>
      </c>
    </row>
    <row r="135" spans="23:40">
      <c r="W135" s="47">
        <f>Log!B135-Log!$E135</f>
        <v>-1.6449213969955342E-2</v>
      </c>
      <c r="X135" s="47">
        <f>Log!C135-Log!$E135</f>
        <v>-8.0184509440474512E-3</v>
      </c>
      <c r="Y135" s="47">
        <f>Log!D135-Log!$E135</f>
        <v>-5.5201502193332995E-3</v>
      </c>
      <c r="Z135" s="47">
        <f>Log!E135-Log!$E135</f>
        <v>0</v>
      </c>
      <c r="AA135" s="47">
        <f>Log!F135-Log!$E135</f>
        <v>-2.5121760539054891E-3</v>
      </c>
      <c r="AB135" s="47">
        <f>Log!G135-Log!$E135</f>
        <v>-1.8423953337244715E-2</v>
      </c>
      <c r="AC135" s="47">
        <f>Log!H135-Log!$E135</f>
        <v>-1.7379141721866911E-2</v>
      </c>
      <c r="AD135" s="47">
        <f>Log!I135-Log!$E135</f>
        <v>-5.3166086992402859E-3</v>
      </c>
      <c r="AE135" s="47">
        <f>Log!J135-Log!$E135</f>
        <v>-9.4529856864414303E-3</v>
      </c>
      <c r="AF135" s="47">
        <f>Log!K135-Log!$E135</f>
        <v>-1.2024734865541769E-2</v>
      </c>
      <c r="AG135" s="47">
        <f>Log!L135-Log!$E135</f>
        <v>-8.8626636188773519E-3</v>
      </c>
      <c r="AH135" s="47">
        <f>Log!M135-Log!$E135</f>
        <v>-2.5196930458538852E-2</v>
      </c>
      <c r="AI135" s="47">
        <f>Log!N135-Log!$E135</f>
        <v>-2.6291411760040816E-2</v>
      </c>
      <c r="AJ135" s="47">
        <f>Log!O135-Log!$E135</f>
        <v>-1.2546095520417138E-2</v>
      </c>
      <c r="AK135" s="47">
        <f>Log!P135-Log!$E135</f>
        <v>1.1236737801863309E-2</v>
      </c>
      <c r="AL135" s="47">
        <f>Log!Q135-Log!$E135</f>
        <v>0.20648648756274307</v>
      </c>
      <c r="AM135" s="47" t="e">
        <f>Log!R135-Log!$E135</f>
        <v>#DIV/0!</v>
      </c>
      <c r="AN135" s="47" t="e">
        <f>Log!S135-Log!$E135</f>
        <v>#DIV/0!</v>
      </c>
    </row>
    <row r="136" spans="23:40">
      <c r="W136" s="47">
        <f>Log!B136-Log!$E136</f>
        <v>1.6946824588622272E-4</v>
      </c>
      <c r="X136" s="47">
        <f>Log!C136-Log!$E136</f>
        <v>-3.0813093843436688E-3</v>
      </c>
      <c r="Y136" s="47">
        <f>Log!D136-Log!$E136</f>
        <v>5.8767305051043795E-3</v>
      </c>
      <c r="Z136" s="47">
        <f>Log!E136-Log!$E136</f>
        <v>0</v>
      </c>
      <c r="AA136" s="47">
        <f>Log!F136-Log!$E136</f>
        <v>-1.3832259998974384E-3</v>
      </c>
      <c r="AB136" s="47">
        <f>Log!G136-Log!$E136</f>
        <v>1.5259663217008654E-2</v>
      </c>
      <c r="AC136" s="47">
        <f>Log!H136-Log!$E136</f>
        <v>-7.5935655689155154E-3</v>
      </c>
      <c r="AD136" s="47">
        <f>Log!I136-Log!$E136</f>
        <v>1.3824416274635584E-2</v>
      </c>
      <c r="AE136" s="47">
        <f>Log!J136-Log!$E136</f>
        <v>-5.8618709735550629E-3</v>
      </c>
      <c r="AF136" s="47">
        <f>Log!K136-Log!$E136</f>
        <v>4.6611922377178946E-3</v>
      </c>
      <c r="AG136" s="47">
        <f>Log!L136-Log!$E136</f>
        <v>-4.5126900744262514E-3</v>
      </c>
      <c r="AH136" s="47">
        <f>Log!M136-Log!$E136</f>
        <v>-7.546859308434524E-3</v>
      </c>
      <c r="AI136" s="47">
        <f>Log!N136-Log!$E136</f>
        <v>1.0562239815851381E-2</v>
      </c>
      <c r="AJ136" s="47">
        <f>Log!O136-Log!$E136</f>
        <v>8.1244097804408343E-4</v>
      </c>
      <c r="AK136" s="47">
        <f>Log!P136-Log!$E136</f>
        <v>-1.7764243227627319E-2</v>
      </c>
      <c r="AL136" s="47">
        <f>Log!Q136-Log!$E136</f>
        <v>5.9046696878642169E-2</v>
      </c>
      <c r="AM136" s="47" t="e">
        <f>Log!R136-Log!$E136</f>
        <v>#DIV/0!</v>
      </c>
      <c r="AN136" s="47" t="e">
        <f>Log!S136-Log!$E136</f>
        <v>#DIV/0!</v>
      </c>
    </row>
    <row r="137" spans="23:40">
      <c r="W137" s="47">
        <f>Log!B137-Log!$E137</f>
        <v>3.9783318243811466E-3</v>
      </c>
      <c r="X137" s="47">
        <f>Log!C137-Log!$E137</f>
        <v>-1.2877823093073709E-3</v>
      </c>
      <c r="Y137" s="47">
        <f>Log!D137-Log!$E137</f>
        <v>-2.2439010895296492E-2</v>
      </c>
      <c r="Z137" s="47">
        <f>Log!E137-Log!$E137</f>
        <v>0</v>
      </c>
      <c r="AA137" s="47">
        <f>Log!F137-Log!$E137</f>
        <v>1.3338045928263393E-3</v>
      </c>
      <c r="AB137" s="47">
        <f>Log!G137-Log!$E137</f>
        <v>2.140386912773061E-2</v>
      </c>
      <c r="AC137" s="47">
        <f>Log!H137-Log!$E137</f>
        <v>-1.5389636375244308E-2</v>
      </c>
      <c r="AD137" s="47">
        <f>Log!I137-Log!$E137</f>
        <v>-2.745290184340167E-2</v>
      </c>
      <c r="AE137" s="47">
        <f>Log!J137-Log!$E137</f>
        <v>-1.3191310696228547E-2</v>
      </c>
      <c r="AF137" s="47">
        <f>Log!K137-Log!$E137</f>
        <v>-1.8395558170018492E-2</v>
      </c>
      <c r="AG137" s="47">
        <f>Log!L137-Log!$E137</f>
        <v>-1.124466629532654E-2</v>
      </c>
      <c r="AH137" s="47">
        <f>Log!M137-Log!$E137</f>
        <v>-1.4489162377492443E-2</v>
      </c>
      <c r="AI137" s="47">
        <f>Log!N137-Log!$E137</f>
        <v>-1.1669416990825288E-2</v>
      </c>
      <c r="AJ137" s="47">
        <f>Log!O137-Log!$E137</f>
        <v>-2.0670894822699525E-2</v>
      </c>
      <c r="AK137" s="47">
        <f>Log!P137-Log!$E137</f>
        <v>-4.5000599283772525E-3</v>
      </c>
      <c r="AL137" s="47">
        <f>Log!Q137-Log!$E137</f>
        <v>-0.38803031157468248</v>
      </c>
      <c r="AM137" s="47" t="e">
        <f>Log!R137-Log!$E137</f>
        <v>#DIV/0!</v>
      </c>
      <c r="AN137" s="47" t="e">
        <f>Log!S137-Log!$E137</f>
        <v>#DIV/0!</v>
      </c>
    </row>
    <row r="138" spans="23:40">
      <c r="W138" s="47">
        <f>Log!B138-Log!$E138</f>
        <v>-2.0100974209707086E-2</v>
      </c>
      <c r="X138" s="47">
        <f>Log!C138-Log!$E138</f>
        <v>-6.5393500352843113E-3</v>
      </c>
      <c r="Y138" s="47">
        <f>Log!D138-Log!$E138</f>
        <v>-4.206836119888222E-3</v>
      </c>
      <c r="Z138" s="47">
        <f>Log!E138-Log!$E138</f>
        <v>0</v>
      </c>
      <c r="AA138" s="47">
        <f>Log!F138-Log!$E138</f>
        <v>4.0863114518667649E-4</v>
      </c>
      <c r="AB138" s="47">
        <f>Log!G138-Log!$E138</f>
        <v>-2.5363859030471921E-3</v>
      </c>
      <c r="AC138" s="47">
        <f>Log!H138-Log!$E138</f>
        <v>-1.2526043391367118E-2</v>
      </c>
      <c r="AD138" s="47">
        <f>Log!I138-Log!$E138</f>
        <v>-6.3783949964310617E-3</v>
      </c>
      <c r="AE138" s="47">
        <f>Log!J138-Log!$E138</f>
        <v>-2.1173707607174047E-2</v>
      </c>
      <c r="AF138" s="47">
        <f>Log!K138-Log!$E138</f>
        <v>-1.8597720900913196E-2</v>
      </c>
      <c r="AG138" s="47">
        <f>Log!L138-Log!$E138</f>
        <v>-1.4238310179610619E-2</v>
      </c>
      <c r="AH138" s="47">
        <f>Log!M138-Log!$E138</f>
        <v>-1.2306062079704791E-2</v>
      </c>
      <c r="AI138" s="47">
        <f>Log!N138-Log!$E138</f>
        <v>-1.7272707764460556E-2</v>
      </c>
      <c r="AJ138" s="47">
        <f>Log!O138-Log!$E138</f>
        <v>-7.6458113785823727E-3</v>
      </c>
      <c r="AK138" s="47">
        <f>Log!P138-Log!$E138</f>
        <v>-1.1557270752170286E-2</v>
      </c>
      <c r="AL138" s="47">
        <f>Log!Q138-Log!$E138</f>
        <v>0.27311292032038936</v>
      </c>
      <c r="AM138" s="47" t="e">
        <f>Log!R138-Log!$E138</f>
        <v>#DIV/0!</v>
      </c>
      <c r="AN138" s="47" t="e">
        <f>Log!S138-Log!$E138</f>
        <v>#DIV/0!</v>
      </c>
    </row>
    <row r="139" spans="23:40">
      <c r="W139" s="47">
        <f>Log!B139-Log!$E139</f>
        <v>6.4462809528608063E-4</v>
      </c>
      <c r="X139" s="47">
        <f>Log!C139-Log!$E139</f>
        <v>-3.7285264386150005E-4</v>
      </c>
      <c r="Y139" s="47">
        <f>Log!D139-Log!$E139</f>
        <v>9.2397299058811014E-4</v>
      </c>
      <c r="Z139" s="47">
        <f>Log!E139-Log!$E139</f>
        <v>0</v>
      </c>
      <c r="AA139" s="47">
        <f>Log!F139-Log!$E139</f>
        <v>-9.6703438131230278E-4</v>
      </c>
      <c r="AB139" s="47">
        <f>Log!G139-Log!$E139</f>
        <v>2.3524223825860829E-3</v>
      </c>
      <c r="AC139" s="47">
        <f>Log!H139-Log!$E139</f>
        <v>6.5739150407285139E-3</v>
      </c>
      <c r="AD139" s="47">
        <f>Log!I139-Log!$E139</f>
        <v>-9.9291842142239977E-4</v>
      </c>
      <c r="AE139" s="47">
        <f>Log!J139-Log!$E139</f>
        <v>1.111122166672387E-2</v>
      </c>
      <c r="AF139" s="47">
        <f>Log!K139-Log!$E139</f>
        <v>1.3760700805526488E-2</v>
      </c>
      <c r="AG139" s="47">
        <f>Log!L139-Log!$E139</f>
        <v>1.334215230017796E-2</v>
      </c>
      <c r="AH139" s="47">
        <f>Log!M139-Log!$E139</f>
        <v>1.9388344132135405E-2</v>
      </c>
      <c r="AI139" s="47">
        <f>Log!N139-Log!$E139</f>
        <v>8.5258894963868379E-3</v>
      </c>
      <c r="AJ139" s="47">
        <f>Log!O139-Log!$E139</f>
        <v>4.9387131132393571E-3</v>
      </c>
      <c r="AK139" s="47">
        <f>Log!P139-Log!$E139</f>
        <v>3.523578467055382E-2</v>
      </c>
      <c r="AL139" s="47">
        <f>Log!Q139-Log!$E139</f>
        <v>-3.6000936559779047E-2</v>
      </c>
      <c r="AM139" s="47" t="e">
        <f>Log!R139-Log!$E139</f>
        <v>#DIV/0!</v>
      </c>
      <c r="AN139" s="47" t="e">
        <f>Log!S139-Log!$E139</f>
        <v>#DIV/0!</v>
      </c>
    </row>
    <row r="140" spans="23:40">
      <c r="W140" s="47">
        <f>Log!B140-Log!$E140</f>
        <v>-1.00447511970925E-2</v>
      </c>
      <c r="X140" s="47">
        <f>Log!C140-Log!$E140</f>
        <v>1.2316478477163075E-2</v>
      </c>
      <c r="Y140" s="47">
        <f>Log!D140-Log!$E140</f>
        <v>3.2262202738947985E-3</v>
      </c>
      <c r="Z140" s="47">
        <f>Log!E140-Log!$E140</f>
        <v>0</v>
      </c>
      <c r="AA140" s="47">
        <f>Log!F140-Log!$E140</f>
        <v>-1.2289848124674698E-3</v>
      </c>
      <c r="AB140" s="47">
        <f>Log!G140-Log!$E140</f>
        <v>1.376001704803464E-2</v>
      </c>
      <c r="AC140" s="47">
        <f>Log!H140-Log!$E140</f>
        <v>6.1220825056824369E-3</v>
      </c>
      <c r="AD140" s="47">
        <f>Log!I140-Log!$E140</f>
        <v>9.2184303093597597E-3</v>
      </c>
      <c r="AE140" s="47">
        <f>Log!J140-Log!$E140</f>
        <v>6.7362666398544449E-3</v>
      </c>
      <c r="AF140" s="47">
        <f>Log!K140-Log!$E140</f>
        <v>8.1550733497478961E-3</v>
      </c>
      <c r="AG140" s="47">
        <f>Log!L140-Log!$E140</f>
        <v>7.1444855695963622E-3</v>
      </c>
      <c r="AH140" s="47">
        <f>Log!M140-Log!$E140</f>
        <v>-5.4554404588745397E-3</v>
      </c>
      <c r="AI140" s="47">
        <f>Log!N140-Log!$E140</f>
        <v>1.8689745965775124E-2</v>
      </c>
      <c r="AJ140" s="47">
        <f>Log!O140-Log!$E140</f>
        <v>1.2596928008557166E-2</v>
      </c>
      <c r="AK140" s="47">
        <f>Log!P140-Log!$E140</f>
        <v>-5.9851005969131857E-3</v>
      </c>
      <c r="AL140" s="47">
        <f>Log!Q140-Log!$E140</f>
        <v>8.2493584820373445E-2</v>
      </c>
      <c r="AM140" s="47" t="e">
        <f>Log!R140-Log!$E140</f>
        <v>#DIV/0!</v>
      </c>
      <c r="AN140" s="47" t="e">
        <f>Log!S140-Log!$E140</f>
        <v>#DIV/0!</v>
      </c>
    </row>
    <row r="141" spans="23:40">
      <c r="W141" s="47">
        <f>Log!B141-Log!$E141</f>
        <v>3.3449889828075438E-3</v>
      </c>
      <c r="X141" s="47">
        <f>Log!C141-Log!$E141</f>
        <v>-1.3659154924061317E-2</v>
      </c>
      <c r="Y141" s="47">
        <f>Log!D141-Log!$E141</f>
        <v>-5.509935998057082E-3</v>
      </c>
      <c r="Z141" s="47">
        <f>Log!E141-Log!$E141</f>
        <v>0</v>
      </c>
      <c r="AA141" s="47">
        <f>Log!F141-Log!$E141</f>
        <v>-9.7287995948207306E-5</v>
      </c>
      <c r="AB141" s="47">
        <f>Log!G141-Log!$E141</f>
        <v>-2.8167924511018808E-2</v>
      </c>
      <c r="AC141" s="47">
        <f>Log!H141-Log!$E141</f>
        <v>-2.4820934180768885E-2</v>
      </c>
      <c r="AD141" s="47">
        <f>Log!I141-Log!$E141</f>
        <v>2.1967231554566036E-3</v>
      </c>
      <c r="AE141" s="47">
        <f>Log!J141-Log!$E141</f>
        <v>-1.970234976417197E-2</v>
      </c>
      <c r="AF141" s="47">
        <f>Log!K141-Log!$E141</f>
        <v>-1.2535507597629825E-2</v>
      </c>
      <c r="AG141" s="47">
        <f>Log!L141-Log!$E141</f>
        <v>-1.149205762561554E-2</v>
      </c>
      <c r="AH141" s="47">
        <f>Log!M141-Log!$E141</f>
        <v>-2.881023915393633E-2</v>
      </c>
      <c r="AI141" s="47">
        <f>Log!N141-Log!$E141</f>
        <v>-2.090453487786301E-2</v>
      </c>
      <c r="AJ141" s="47">
        <f>Log!O141-Log!$E141</f>
        <v>-2.1898409827995229E-2</v>
      </c>
      <c r="AK141" s="47">
        <f>Log!P141-Log!$E141</f>
        <v>2.1712688886513849E-2</v>
      </c>
      <c r="AL141" s="47">
        <f>Log!Q141-Log!$E141</f>
        <v>4.8931440517009685E-2</v>
      </c>
      <c r="AM141" s="47" t="e">
        <f>Log!R141-Log!$E141</f>
        <v>#DIV/0!</v>
      </c>
      <c r="AN141" s="47" t="e">
        <f>Log!S141-Log!$E141</f>
        <v>#DIV/0!</v>
      </c>
    </row>
    <row r="142" spans="23:40">
      <c r="W142" s="47">
        <f>Log!B142-Log!$E142</f>
        <v>3.8080741927394093E-3</v>
      </c>
      <c r="X142" s="47">
        <f>Log!C142-Log!$E142</f>
        <v>-1.5092221429275127E-2</v>
      </c>
      <c r="Y142" s="47">
        <f>Log!D142-Log!$E142</f>
        <v>-2.3476389843915084E-3</v>
      </c>
      <c r="Z142" s="47">
        <f>Log!E142-Log!$E142</f>
        <v>0</v>
      </c>
      <c r="AA142" s="47">
        <f>Log!F142-Log!$E142</f>
        <v>9.8019358381472299E-4</v>
      </c>
      <c r="AB142" s="47">
        <f>Log!G142-Log!$E142</f>
        <v>-5.8442972984186943E-3</v>
      </c>
      <c r="AC142" s="47">
        <f>Log!H142-Log!$E142</f>
        <v>-3.1287992922967085E-2</v>
      </c>
      <c r="AD142" s="47">
        <f>Log!I142-Log!$E142</f>
        <v>-6.7336623492956597E-3</v>
      </c>
      <c r="AE142" s="47">
        <f>Log!J142-Log!$E142</f>
        <v>-1.9339084667465544E-2</v>
      </c>
      <c r="AF142" s="47">
        <f>Log!K142-Log!$E142</f>
        <v>-2.7700503732908006E-2</v>
      </c>
      <c r="AG142" s="47">
        <f>Log!L142-Log!$E142</f>
        <v>-1.4150341281410848E-2</v>
      </c>
      <c r="AH142" s="47">
        <f>Log!M142-Log!$E142</f>
        <v>-2.8634820587001359E-2</v>
      </c>
      <c r="AI142" s="47">
        <f>Log!N142-Log!$E142</f>
        <v>-7.7999317337409425E-3</v>
      </c>
      <c r="AJ142" s="47">
        <f>Log!O142-Log!$E142</f>
        <v>-1.8121239065554191E-2</v>
      </c>
      <c r="AK142" s="47">
        <f>Log!P142-Log!$E142</f>
        <v>3.879130083437321E-4</v>
      </c>
      <c r="AL142" s="47">
        <f>Log!Q142-Log!$E142</f>
        <v>-1.1725397799267415E-4</v>
      </c>
      <c r="AM142" s="47" t="e">
        <f>Log!R142-Log!$E142</f>
        <v>#DIV/0!</v>
      </c>
      <c r="AN142" s="47" t="e">
        <f>Log!S142-Log!$E142</f>
        <v>#DIV/0!</v>
      </c>
    </row>
    <row r="143" spans="23:40">
      <c r="W143" s="47">
        <f>Log!B143-Log!$E143</f>
        <v>-6.7237639789875098E-3</v>
      </c>
      <c r="X143" s="47">
        <f>Log!C143-Log!$E143</f>
        <v>6.2221081381256139E-4</v>
      </c>
      <c r="Y143" s="47">
        <f>Log!D143-Log!$E143</f>
        <v>-1.3682931503597635E-2</v>
      </c>
      <c r="Z143" s="47">
        <f>Log!E143-Log!$E143</f>
        <v>0</v>
      </c>
      <c r="AA143" s="47">
        <f>Log!F143-Log!$E143</f>
        <v>4.7680945823920951E-4</v>
      </c>
      <c r="AB143" s="47">
        <f>Log!G143-Log!$E143</f>
        <v>-3.8837553826107485E-2</v>
      </c>
      <c r="AC143" s="47">
        <f>Log!H143-Log!$E143</f>
        <v>9.2864910747139269E-3</v>
      </c>
      <c r="AD143" s="47">
        <f>Log!I143-Log!$E143</f>
        <v>-1.5820609055614013E-2</v>
      </c>
      <c r="AE143" s="47">
        <f>Log!J143-Log!$E143</f>
        <v>1.184940715465212E-2</v>
      </c>
      <c r="AF143" s="47">
        <f>Log!K143-Log!$E143</f>
        <v>9.734558133794171E-3</v>
      </c>
      <c r="AG143" s="47">
        <f>Log!L143-Log!$E143</f>
        <v>5.6771305247036111E-3</v>
      </c>
      <c r="AH143" s="47">
        <f>Log!M143-Log!$E143</f>
        <v>9.035154644119768E-3</v>
      </c>
      <c r="AI143" s="47">
        <f>Log!N143-Log!$E143</f>
        <v>3.1800507861635192E-2</v>
      </c>
      <c r="AJ143" s="47">
        <f>Log!O143-Log!$E143</f>
        <v>2.027985800214252E-2</v>
      </c>
      <c r="AK143" s="47">
        <f>Log!P143-Log!$E143</f>
        <v>1.2170702310799416E-2</v>
      </c>
      <c r="AL143" s="47">
        <f>Log!Q143-Log!$E143</f>
        <v>2.4199852024525764E-2</v>
      </c>
      <c r="AM143" s="47" t="e">
        <f>Log!R143-Log!$E143</f>
        <v>#DIV/0!</v>
      </c>
      <c r="AN143" s="47" t="e">
        <f>Log!S143-Log!$E143</f>
        <v>#DIV/0!</v>
      </c>
    </row>
    <row r="144" spans="23:40">
      <c r="W144" s="47">
        <f>Log!B144-Log!$E144</f>
        <v>2.6810824323961837E-2</v>
      </c>
      <c r="X144" s="47">
        <f>Log!C144-Log!$E144</f>
        <v>1.0398148536121844E-2</v>
      </c>
      <c r="Y144" s="47">
        <f>Log!D144-Log!$E144</f>
        <v>1.3428935415622211E-2</v>
      </c>
      <c r="Z144" s="47">
        <f>Log!E144-Log!$E144</f>
        <v>0</v>
      </c>
      <c r="AA144" s="47">
        <f>Log!F144-Log!$E144</f>
        <v>1.7196244254679589E-3</v>
      </c>
      <c r="AB144" s="47">
        <f>Log!G144-Log!$E144</f>
        <v>2.8709930828312968E-2</v>
      </c>
      <c r="AC144" s="47">
        <f>Log!H144-Log!$E144</f>
        <v>2.276934142747181E-2</v>
      </c>
      <c r="AD144" s="47">
        <f>Log!I144-Log!$E144</f>
        <v>1.0350181090073501E-2</v>
      </c>
      <c r="AE144" s="47">
        <f>Log!J144-Log!$E144</f>
        <v>1.979790353383613E-2</v>
      </c>
      <c r="AF144" s="47">
        <f>Log!K144-Log!$E144</f>
        <v>2.1998757677767673E-2</v>
      </c>
      <c r="AG144" s="47">
        <f>Log!L144-Log!$E144</f>
        <v>1.3606781249898909E-2</v>
      </c>
      <c r="AH144" s="47">
        <f>Log!M144-Log!$E144</f>
        <v>1.7230665693519179E-2</v>
      </c>
      <c r="AI144" s="47">
        <f>Log!N144-Log!$E144</f>
        <v>8.8565251152196815E-3</v>
      </c>
      <c r="AJ144" s="47">
        <f>Log!O144-Log!$E144</f>
        <v>2.1028064054458888E-2</v>
      </c>
      <c r="AK144" s="47">
        <f>Log!P144-Log!$E144</f>
        <v>1.5271420923656347E-2</v>
      </c>
      <c r="AL144" s="47">
        <f>Log!Q144-Log!$E144</f>
        <v>-2.9555131248565337E-2</v>
      </c>
      <c r="AM144" s="47" t="e">
        <f>Log!R144-Log!$E144</f>
        <v>#DIV/0!</v>
      </c>
      <c r="AN144" s="47" t="e">
        <f>Log!S144-Log!$E144</f>
        <v>#DIV/0!</v>
      </c>
    </row>
    <row r="145" spans="23:40">
      <c r="W145" s="47">
        <f>Log!B145-Log!$E145</f>
        <v>-1.1460585053480743E-2</v>
      </c>
      <c r="X145" s="47">
        <f>Log!C145-Log!$E145</f>
        <v>-1.0128109221519726E-2</v>
      </c>
      <c r="Y145" s="47">
        <f>Log!D145-Log!$E145</f>
        <v>-9.6235250534727687E-3</v>
      </c>
      <c r="Z145" s="47">
        <f>Log!E145-Log!$E145</f>
        <v>0</v>
      </c>
      <c r="AA145" s="47">
        <f>Log!F145-Log!$E145</f>
        <v>-2.6135686834888837E-3</v>
      </c>
      <c r="AB145" s="47">
        <f>Log!G145-Log!$E145</f>
        <v>-2.0780118303713516E-2</v>
      </c>
      <c r="AC145" s="47">
        <f>Log!H145-Log!$E145</f>
        <v>-1.8935259643947495E-2</v>
      </c>
      <c r="AD145" s="47">
        <f>Log!I145-Log!$E145</f>
        <v>-7.9276065050254089E-3</v>
      </c>
      <c r="AE145" s="47">
        <f>Log!J145-Log!$E145</f>
        <v>-1.8356800839180138E-2</v>
      </c>
      <c r="AF145" s="47">
        <f>Log!K145-Log!$E145</f>
        <v>-8.0776131981462902E-3</v>
      </c>
      <c r="AG145" s="47">
        <f>Log!L145-Log!$E145</f>
        <v>-7.3660741672816436E-3</v>
      </c>
      <c r="AH145" s="47">
        <f>Log!M145-Log!$E145</f>
        <v>-2.0815061490852549E-2</v>
      </c>
      <c r="AI145" s="47">
        <f>Log!N145-Log!$E145</f>
        <v>-2.6926105111672989E-2</v>
      </c>
      <c r="AJ145" s="47">
        <f>Log!O145-Log!$E145</f>
        <v>-2.1866520385208116E-2</v>
      </c>
      <c r="AK145" s="47">
        <f>Log!P145-Log!$E145</f>
        <v>-1.2991843596445608E-2</v>
      </c>
      <c r="AL145" s="47">
        <f>Log!Q145-Log!$E145</f>
        <v>-2.2580296626892694E-2</v>
      </c>
      <c r="AM145" s="47" t="e">
        <f>Log!R145-Log!$E145</f>
        <v>#DIV/0!</v>
      </c>
      <c r="AN145" s="47" t="e">
        <f>Log!S145-Log!$E145</f>
        <v>#DIV/0!</v>
      </c>
    </row>
    <row r="146" spans="23:40">
      <c r="W146" s="47">
        <f>Log!B146-Log!$E146</f>
        <v>1.6118312043598277E-2</v>
      </c>
      <c r="X146" s="47">
        <f>Log!C146-Log!$E146</f>
        <v>1.7887901415744423E-2</v>
      </c>
      <c r="Y146" s="47">
        <f>Log!D146-Log!$E146</f>
        <v>1.2674370928113328E-2</v>
      </c>
      <c r="Z146" s="47">
        <f>Log!E146-Log!$E146</f>
        <v>0</v>
      </c>
      <c r="AA146" s="47">
        <f>Log!F146-Log!$E146</f>
        <v>1.2458264800319051E-3</v>
      </c>
      <c r="AB146" s="47">
        <f>Log!G146-Log!$E146</f>
        <v>4.4614637549256764E-2</v>
      </c>
      <c r="AC146" s="47">
        <f>Log!H146-Log!$E146</f>
        <v>2.379153510659357E-2</v>
      </c>
      <c r="AD146" s="47">
        <f>Log!I146-Log!$E146</f>
        <v>1.5758722685302956E-2</v>
      </c>
      <c r="AE146" s="47">
        <f>Log!J146-Log!$E146</f>
        <v>3.1589434322704502E-2</v>
      </c>
      <c r="AF146" s="47">
        <f>Log!K146-Log!$E146</f>
        <v>3.1626477899419699E-2</v>
      </c>
      <c r="AG146" s="47">
        <f>Log!L146-Log!$E146</f>
        <v>2.3744610312893846E-2</v>
      </c>
      <c r="AH146" s="47">
        <f>Log!M146-Log!$E146</f>
        <v>3.1506947279157864E-2</v>
      </c>
      <c r="AI146" s="47">
        <f>Log!N146-Log!$E146</f>
        <v>3.488121170865114E-2</v>
      </c>
      <c r="AJ146" s="47">
        <f>Log!O146-Log!$E146</f>
        <v>1.9997565798409032E-2</v>
      </c>
      <c r="AK146" s="47">
        <f>Log!P146-Log!$E146</f>
        <v>1.1956575145163692E-2</v>
      </c>
      <c r="AL146" s="47">
        <f>Log!Q146-Log!$E146</f>
        <v>1.2255907337974315E-2</v>
      </c>
      <c r="AM146" s="47" t="e">
        <f>Log!R146-Log!$E146</f>
        <v>#DIV/0!</v>
      </c>
      <c r="AN146" s="47" t="e">
        <f>Log!S146-Log!$E146</f>
        <v>#DIV/0!</v>
      </c>
    </row>
    <row r="147" spans="23:40">
      <c r="W147" s="47">
        <f>Log!B147-Log!$E147</f>
        <v>-6.7827458743043552E-3</v>
      </c>
      <c r="X147" s="47">
        <f>Log!C147-Log!$E147</f>
        <v>-2.5264276040906829E-2</v>
      </c>
      <c r="Y147" s="47">
        <f>Log!D147-Log!$E147</f>
        <v>3.595821029070299E-3</v>
      </c>
      <c r="Z147" s="47">
        <f>Log!E147-Log!$E147</f>
        <v>0</v>
      </c>
      <c r="AA147" s="47">
        <f>Log!F147-Log!$E147</f>
        <v>1.1084244531765156E-3</v>
      </c>
      <c r="AB147" s="47">
        <f>Log!G147-Log!$E147</f>
        <v>-5.2243199922141263E-2</v>
      </c>
      <c r="AC147" s="47">
        <f>Log!H147-Log!$E147</f>
        <v>-1.4981870112299322E-2</v>
      </c>
      <c r="AD147" s="47">
        <f>Log!I147-Log!$E147</f>
        <v>3.5660385229343162E-3</v>
      </c>
      <c r="AE147" s="47">
        <f>Log!J147-Log!$E147</f>
        <v>-1.1617121867148963E-2</v>
      </c>
      <c r="AF147" s="47">
        <f>Log!K147-Log!$E147</f>
        <v>-1.1414861191073664E-2</v>
      </c>
      <c r="AG147" s="47">
        <f>Log!L147-Log!$E147</f>
        <v>-1.7328031729086035E-2</v>
      </c>
      <c r="AH147" s="47">
        <f>Log!M147-Log!$E147</f>
        <v>-1.581157343591786E-2</v>
      </c>
      <c r="AI147" s="47">
        <f>Log!N147-Log!$E147</f>
        <v>-1.8069002839606323E-2</v>
      </c>
      <c r="AJ147" s="47">
        <f>Log!O147-Log!$E147</f>
        <v>-1.6285858567470959E-2</v>
      </c>
      <c r="AK147" s="47">
        <f>Log!P147-Log!$E147</f>
        <v>-2.9348803014311975E-2</v>
      </c>
      <c r="AL147" s="47">
        <f>Log!Q147-Log!$E147</f>
        <v>-9.5717399695597977E-2</v>
      </c>
      <c r="AM147" s="47" t="e">
        <f>Log!R147-Log!$E147</f>
        <v>#DIV/0!</v>
      </c>
      <c r="AN147" s="47" t="e">
        <f>Log!S147-Log!$E147</f>
        <v>#DIV/0!</v>
      </c>
    </row>
    <row r="148" spans="23:40">
      <c r="W148" s="47">
        <f>Log!B148-Log!$E148</f>
        <v>-2.073671606306466E-3</v>
      </c>
      <c r="X148" s="47">
        <f>Log!C148-Log!$E148</f>
        <v>9.9989447317334681E-3</v>
      </c>
      <c r="Y148" s="47">
        <f>Log!D148-Log!$E148</f>
        <v>5.265796958973475E-3</v>
      </c>
      <c r="Z148" s="47">
        <f>Log!E148-Log!$E148</f>
        <v>0</v>
      </c>
      <c r="AA148" s="47">
        <f>Log!F148-Log!$E148</f>
        <v>2.7027415440969427E-4</v>
      </c>
      <c r="AB148" s="47">
        <f>Log!G148-Log!$E148</f>
        <v>1.1445129617316644E-2</v>
      </c>
      <c r="AC148" s="47">
        <f>Log!H148-Log!$E148</f>
        <v>1.6885785414194773E-2</v>
      </c>
      <c r="AD148" s="47">
        <f>Log!I148-Log!$E148</f>
        <v>4.6183642670040888E-3</v>
      </c>
      <c r="AE148" s="47">
        <f>Log!J148-Log!$E148</f>
        <v>1.7097091150243923E-2</v>
      </c>
      <c r="AF148" s="47">
        <f>Log!K148-Log!$E148</f>
        <v>8.802199692530259E-3</v>
      </c>
      <c r="AG148" s="47">
        <f>Log!L148-Log!$E148</f>
        <v>1.473117543002265E-2</v>
      </c>
      <c r="AH148" s="47">
        <f>Log!M148-Log!$E148</f>
        <v>2.8358107850348119E-2</v>
      </c>
      <c r="AI148" s="47">
        <f>Log!N148-Log!$E148</f>
        <v>2.1206542007208184E-2</v>
      </c>
      <c r="AJ148" s="47">
        <f>Log!O148-Log!$E148</f>
        <v>1.2763341082581731E-2</v>
      </c>
      <c r="AK148" s="47">
        <f>Log!P148-Log!$E148</f>
        <v>4.6607256070526192E-3</v>
      </c>
      <c r="AL148" s="47">
        <f>Log!Q148-Log!$E148</f>
        <v>2.6118740072490199E-2</v>
      </c>
      <c r="AM148" s="47" t="e">
        <f>Log!R148-Log!$E148</f>
        <v>#DIV/0!</v>
      </c>
      <c r="AN148" s="47" t="e">
        <f>Log!S148-Log!$E148</f>
        <v>#DIV/0!</v>
      </c>
    </row>
    <row r="149" spans="23:40">
      <c r="W149" s="47">
        <f>Log!B149-Log!$E149</f>
        <v>6.4177744910556269E-3</v>
      </c>
      <c r="X149" s="47">
        <f>Log!C149-Log!$E149</f>
        <v>-3.9351075582485275E-3</v>
      </c>
      <c r="Y149" s="47">
        <f>Log!D149-Log!$E149</f>
        <v>8.2994942739190621E-3</v>
      </c>
      <c r="Z149" s="47">
        <f>Log!E149-Log!$E149</f>
        <v>0</v>
      </c>
      <c r="AA149" s="47">
        <f>Log!F149-Log!$E149</f>
        <v>1.0070992277028774E-3</v>
      </c>
      <c r="AB149" s="47">
        <f>Log!G149-Log!$E149</f>
        <v>-4.0217139016702784E-2</v>
      </c>
      <c r="AC149" s="47">
        <f>Log!H149-Log!$E149</f>
        <v>-4.1328436931392836E-3</v>
      </c>
      <c r="AD149" s="47">
        <f>Log!I149-Log!$E149</f>
        <v>2.7099105689930084E-3</v>
      </c>
      <c r="AE149" s="47">
        <f>Log!J149-Log!$E149</f>
        <v>-5.8812061603461816E-3</v>
      </c>
      <c r="AF149" s="47">
        <f>Log!K149-Log!$E149</f>
        <v>-4.5736388737122697E-3</v>
      </c>
      <c r="AG149" s="47">
        <f>Log!L149-Log!$E149</f>
        <v>-9.5644720799433255E-3</v>
      </c>
      <c r="AH149" s="47">
        <f>Log!M149-Log!$E149</f>
        <v>-9.8955560745975224E-5</v>
      </c>
      <c r="AI149" s="47">
        <f>Log!N149-Log!$E149</f>
        <v>-9.3368816770837016E-3</v>
      </c>
      <c r="AJ149" s="47">
        <f>Log!O149-Log!$E149</f>
        <v>2.5976086562775622E-3</v>
      </c>
      <c r="AK149" s="47">
        <f>Log!P149-Log!$E149</f>
        <v>-2.2479509517155744E-2</v>
      </c>
      <c r="AL149" s="47">
        <f>Log!Q149-Log!$E149</f>
        <v>2.2088338136466903E-3</v>
      </c>
      <c r="AM149" s="47" t="e">
        <f>Log!R149-Log!$E149</f>
        <v>#DIV/0!</v>
      </c>
      <c r="AN149" s="47" t="e">
        <f>Log!S149-Log!$E149</f>
        <v>#DIV/0!</v>
      </c>
    </row>
    <row r="150" spans="23:40">
      <c r="W150" s="47">
        <f>Log!B150-Log!$E150</f>
        <v>1.3330562560801267E-2</v>
      </c>
      <c r="X150" s="47">
        <f>Log!C150-Log!$E150</f>
        <v>1.5858688302202526E-2</v>
      </c>
      <c r="Y150" s="47">
        <f>Log!D150-Log!$E150</f>
        <v>3.2008809649878983E-3</v>
      </c>
      <c r="Z150" s="47">
        <f>Log!E150-Log!$E150</f>
        <v>0</v>
      </c>
      <c r="AA150" s="47">
        <f>Log!F150-Log!$E150</f>
        <v>8.8372023569658828E-4</v>
      </c>
      <c r="AB150" s="47">
        <f>Log!G150-Log!$E150</f>
        <v>5.7642276077526797E-2</v>
      </c>
      <c r="AC150" s="47">
        <f>Log!H150-Log!$E150</f>
        <v>2.616545817614685E-2</v>
      </c>
      <c r="AD150" s="47">
        <f>Log!I150-Log!$E150</f>
        <v>9.1185461028300482E-3</v>
      </c>
      <c r="AE150" s="47">
        <f>Log!J150-Log!$E150</f>
        <v>2.5942696618877343E-2</v>
      </c>
      <c r="AF150" s="47">
        <f>Log!K150-Log!$E150</f>
        <v>3.010514426028528E-2</v>
      </c>
      <c r="AG150" s="47">
        <f>Log!L150-Log!$E150</f>
        <v>2.1108121799041674E-2</v>
      </c>
      <c r="AH150" s="47">
        <f>Log!M150-Log!$E150</f>
        <v>3.1052092177847886E-2</v>
      </c>
      <c r="AI150" s="47">
        <f>Log!N150-Log!$E150</f>
        <v>1.2564363054693946E-2</v>
      </c>
      <c r="AJ150" s="47">
        <f>Log!O150-Log!$E150</f>
        <v>1.7134472676527873E-2</v>
      </c>
      <c r="AK150" s="47">
        <f>Log!P150-Log!$E150</f>
        <v>5.4154070868300833E-2</v>
      </c>
      <c r="AL150" s="47">
        <f>Log!Q150-Log!$E150</f>
        <v>9.2346525182307349E-2</v>
      </c>
      <c r="AM150" s="47" t="e">
        <f>Log!R150-Log!$E150</f>
        <v>#DIV/0!</v>
      </c>
      <c r="AN150" s="47" t="e">
        <f>Log!S150-Log!$E150</f>
        <v>#DIV/0!</v>
      </c>
    </row>
    <row r="151" spans="23:40">
      <c r="W151" s="47">
        <f>Log!B151-Log!$E151</f>
        <v>1.7525911563735889E-3</v>
      </c>
      <c r="X151" s="47">
        <f>Log!C151-Log!$E151</f>
        <v>1.5016625983433039E-2</v>
      </c>
      <c r="Y151" s="47">
        <f>Log!D151-Log!$E151</f>
        <v>4.8494012340531967E-3</v>
      </c>
      <c r="Z151" s="47">
        <f>Log!E151-Log!$E151</f>
        <v>0</v>
      </c>
      <c r="AA151" s="47">
        <f>Log!F151-Log!$E151</f>
        <v>5.1832117576233391E-4</v>
      </c>
      <c r="AB151" s="47">
        <f>Log!G151-Log!$E151</f>
        <v>1.3835978644583812E-2</v>
      </c>
      <c r="AC151" s="47">
        <f>Log!H151-Log!$E151</f>
        <v>1.812750243081564E-2</v>
      </c>
      <c r="AD151" s="47">
        <f>Log!I151-Log!$E151</f>
        <v>2.6930227901649367E-3</v>
      </c>
      <c r="AE151" s="47">
        <f>Log!J151-Log!$E151</f>
        <v>1.7592972274360619E-2</v>
      </c>
      <c r="AF151" s="47">
        <f>Log!K151-Log!$E151</f>
        <v>7.997885549836898E-3</v>
      </c>
      <c r="AG151" s="47">
        <f>Log!L151-Log!$E151</f>
        <v>1.8119527950525165E-2</v>
      </c>
      <c r="AH151" s="47">
        <f>Log!M151-Log!$E151</f>
        <v>7.8156054848031765E-3</v>
      </c>
      <c r="AI151" s="47">
        <f>Log!N151-Log!$E151</f>
        <v>1.0042715568901862E-2</v>
      </c>
      <c r="AJ151" s="47">
        <f>Log!O151-Log!$E151</f>
        <v>1.0124459964388611E-2</v>
      </c>
      <c r="AK151" s="47">
        <f>Log!P151-Log!$E151</f>
        <v>3.6178254106823959E-3</v>
      </c>
      <c r="AL151" s="47">
        <f>Log!Q151-Log!$E151</f>
        <v>8.6778990171407874E-2</v>
      </c>
      <c r="AM151" s="47" t="e">
        <f>Log!R151-Log!$E151</f>
        <v>#DIV/0!</v>
      </c>
      <c r="AN151" s="47" t="e">
        <f>Log!S151-Log!$E151</f>
        <v>#DIV/0!</v>
      </c>
    </row>
    <row r="152" spans="23:40">
      <c r="W152" s="47">
        <f>Log!B152-Log!$E152</f>
        <v>-2.7076044547505528E-2</v>
      </c>
      <c r="X152" s="47">
        <f>Log!C152-Log!$E152</f>
        <v>-2.6862251999141315E-2</v>
      </c>
      <c r="Y152" s="47">
        <f>Log!D152-Log!$E152</f>
        <v>-1.6031669850737468E-2</v>
      </c>
      <c r="Z152" s="47">
        <f>Log!E152-Log!$E152</f>
        <v>0</v>
      </c>
      <c r="AA152" s="47">
        <f>Log!F152-Log!$E152</f>
        <v>-1.4803746897119122E-3</v>
      </c>
      <c r="AB152" s="47">
        <f>Log!G152-Log!$E152</f>
        <v>-1.8241323329510811E-2</v>
      </c>
      <c r="AC152" s="47">
        <f>Log!H152-Log!$E152</f>
        <v>-4.2537778319275785E-2</v>
      </c>
      <c r="AD152" s="47">
        <f>Log!I152-Log!$E152</f>
        <v>-1.4366062291245471E-2</v>
      </c>
      <c r="AE152" s="47">
        <f>Log!J152-Log!$E152</f>
        <v>-3.9723266192667375E-2</v>
      </c>
      <c r="AF152" s="47">
        <f>Log!K152-Log!$E152</f>
        <v>-3.4825867679663419E-2</v>
      </c>
      <c r="AG152" s="47">
        <f>Log!L152-Log!$E152</f>
        <v>-2.7765728481311286E-2</v>
      </c>
      <c r="AH152" s="47">
        <f>Log!M152-Log!$E152</f>
        <v>-1.7899899927276353E-2</v>
      </c>
      <c r="AI152" s="47">
        <f>Log!N152-Log!$E152</f>
        <v>-3.8256496199739691E-2</v>
      </c>
      <c r="AJ152" s="47">
        <f>Log!O152-Log!$E152</f>
        <v>-4.1181208334660685E-2</v>
      </c>
      <c r="AK152" s="47">
        <f>Log!P152-Log!$E152</f>
        <v>-3.4191980792610058E-2</v>
      </c>
      <c r="AL152" s="47">
        <f>Log!Q152-Log!$E152</f>
        <v>-3.8698758733430517E-2</v>
      </c>
      <c r="AM152" s="47" t="e">
        <f>Log!R152-Log!$E152</f>
        <v>#DIV/0!</v>
      </c>
      <c r="AN152" s="47" t="e">
        <f>Log!S152-Log!$E152</f>
        <v>#DIV/0!</v>
      </c>
    </row>
    <row r="153" spans="23:40">
      <c r="W153" s="47">
        <f>Log!B153-Log!$E153</f>
        <v>-9.9540170635918235E-3</v>
      </c>
      <c r="X153" s="47">
        <f>Log!C153-Log!$E153</f>
        <v>-6.3709273671479858E-3</v>
      </c>
      <c r="Y153" s="47">
        <f>Log!D153-Log!$E153</f>
        <v>-3.6208837078840215E-3</v>
      </c>
      <c r="Z153" s="47">
        <f>Log!E153-Log!$E153</f>
        <v>0</v>
      </c>
      <c r="AA153" s="47">
        <f>Log!F153-Log!$E153</f>
        <v>-5.5036028947465319E-4</v>
      </c>
      <c r="AB153" s="47">
        <f>Log!G153-Log!$E153</f>
        <v>-9.468776715011883E-3</v>
      </c>
      <c r="AC153" s="47">
        <f>Log!H153-Log!$E153</f>
        <v>-4.949160207394371E-3</v>
      </c>
      <c r="AD153" s="47">
        <f>Log!I153-Log!$E153</f>
        <v>-3.0346943749118742E-3</v>
      </c>
      <c r="AE153" s="47">
        <f>Log!J153-Log!$E153</f>
        <v>-3.9765108089954773E-3</v>
      </c>
      <c r="AF153" s="47">
        <f>Log!K153-Log!$E153</f>
        <v>8.303382641954727E-4</v>
      </c>
      <c r="AG153" s="47">
        <f>Log!L153-Log!$E153</f>
        <v>3.070047408130442E-4</v>
      </c>
      <c r="AH153" s="47">
        <f>Log!M153-Log!$E153</f>
        <v>5.6890516104905337E-3</v>
      </c>
      <c r="AI153" s="47">
        <f>Log!N153-Log!$E153</f>
        <v>1.0162339099081421E-2</v>
      </c>
      <c r="AJ153" s="47">
        <f>Log!O153-Log!$E153</f>
        <v>1.2174123355246681E-3</v>
      </c>
      <c r="AK153" s="47">
        <f>Log!P153-Log!$E153</f>
        <v>-6.9641089722490002E-3</v>
      </c>
      <c r="AL153" s="47">
        <f>Log!Q153-Log!$E153</f>
        <v>6.0658387237398477E-2</v>
      </c>
      <c r="AM153" s="47" t="e">
        <f>Log!R153-Log!$E153</f>
        <v>#DIV/0!</v>
      </c>
      <c r="AN153" s="47" t="e">
        <f>Log!S153-Log!$E153</f>
        <v>#DIV/0!</v>
      </c>
    </row>
    <row r="154" spans="23:40">
      <c r="W154" s="47">
        <f>Log!B154-Log!$E154</f>
        <v>1.8846105367031702E-2</v>
      </c>
      <c r="X154" s="47">
        <f>Log!C154-Log!$E154</f>
        <v>4.91930993086067E-3</v>
      </c>
      <c r="Y154" s="47">
        <f>Log!D154-Log!$E154</f>
        <v>7.6471212537228758E-3</v>
      </c>
      <c r="Z154" s="47">
        <f>Log!E154-Log!$E154</f>
        <v>0</v>
      </c>
      <c r="AA154" s="47">
        <f>Log!F154-Log!$E154</f>
        <v>9.0360589723943209E-4</v>
      </c>
      <c r="AB154" s="47">
        <f>Log!G154-Log!$E154</f>
        <v>-4.2567362501842121E-2</v>
      </c>
      <c r="AC154" s="47">
        <f>Log!H154-Log!$E154</f>
        <v>-3.3344453552659197E-3</v>
      </c>
      <c r="AD154" s="47">
        <f>Log!I154-Log!$E154</f>
        <v>1.1973443599965296E-2</v>
      </c>
      <c r="AE154" s="47">
        <f>Log!J154-Log!$E154</f>
        <v>-1.2920664980173315E-3</v>
      </c>
      <c r="AF154" s="47">
        <f>Log!K154-Log!$E154</f>
        <v>-4.6197056943301975E-3</v>
      </c>
      <c r="AG154" s="47">
        <f>Log!L154-Log!$E154</f>
        <v>-6.9962104684149363E-3</v>
      </c>
      <c r="AH154" s="47">
        <f>Log!M154-Log!$E154</f>
        <v>-4.4685794849120787E-3</v>
      </c>
      <c r="AI154" s="47">
        <f>Log!N154-Log!$E154</f>
        <v>-3.0582527614821634E-3</v>
      </c>
      <c r="AJ154" s="47">
        <f>Log!O154-Log!$E154</f>
        <v>-5.2314053939008795E-3</v>
      </c>
      <c r="AK154" s="47">
        <f>Log!P154-Log!$E154</f>
        <v>-1.8272999378914492E-2</v>
      </c>
      <c r="AL154" s="47">
        <f>Log!Q154-Log!$E154</f>
        <v>-1.0727090256435754E-2</v>
      </c>
      <c r="AM154" s="47" t="e">
        <f>Log!R154-Log!$E154</f>
        <v>#DIV/0!</v>
      </c>
      <c r="AN154" s="47" t="e">
        <f>Log!S154-Log!$E154</f>
        <v>#DIV/0!</v>
      </c>
    </row>
    <row r="155" spans="23:40">
      <c r="W155" s="47">
        <f>Log!B155-Log!$E155</f>
        <v>1.2803159107566749E-2</v>
      </c>
      <c r="X155" s="47">
        <f>Log!C155-Log!$E155</f>
        <v>8.1061002798651959E-4</v>
      </c>
      <c r="Y155" s="47">
        <f>Log!D155-Log!$E155</f>
        <v>-1.6064679495016135E-3</v>
      </c>
      <c r="Z155" s="47">
        <f>Log!E155-Log!$E155</f>
        <v>0</v>
      </c>
      <c r="AA155" s="47">
        <f>Log!F155-Log!$E155</f>
        <v>2.2732926817094034E-3</v>
      </c>
      <c r="AB155" s="47">
        <f>Log!G155-Log!$E155</f>
        <v>1.6117333295218913E-2</v>
      </c>
      <c r="AC155" s="47">
        <f>Log!H155-Log!$E155</f>
        <v>-5.8830242474276276E-3</v>
      </c>
      <c r="AD155" s="47">
        <f>Log!I155-Log!$E155</f>
        <v>6.4896124678333819E-3</v>
      </c>
      <c r="AE155" s="47">
        <f>Log!J155-Log!$E155</f>
        <v>-6.5659465720652489E-3</v>
      </c>
      <c r="AF155" s="47">
        <f>Log!K155-Log!$E155</f>
        <v>-9.6593534490950345E-3</v>
      </c>
      <c r="AG155" s="47">
        <f>Log!L155-Log!$E155</f>
        <v>4.0049563998692961E-3</v>
      </c>
      <c r="AH155" s="47">
        <f>Log!M155-Log!$E155</f>
        <v>-3.590016817575471E-3</v>
      </c>
      <c r="AI155" s="47">
        <f>Log!N155-Log!$E155</f>
        <v>-1.0003514828065376E-2</v>
      </c>
      <c r="AJ155" s="47">
        <f>Log!O155-Log!$E155</f>
        <v>-2.3415772047371951E-3</v>
      </c>
      <c r="AK155" s="47">
        <f>Log!P155-Log!$E155</f>
        <v>-6.6797567653820045E-3</v>
      </c>
      <c r="AL155" s="47">
        <f>Log!Q155-Log!$E155</f>
        <v>-2.8384196382633489E-3</v>
      </c>
      <c r="AM155" s="47" t="e">
        <f>Log!R155-Log!$E155</f>
        <v>#DIV/0!</v>
      </c>
      <c r="AN155" s="47" t="e">
        <f>Log!S155-Log!$E155</f>
        <v>#DIV/0!</v>
      </c>
    </row>
    <row r="156" spans="23:40">
      <c r="W156" s="47">
        <f>Log!B156-Log!$E156</f>
        <v>-1.1371406925048153E-2</v>
      </c>
      <c r="X156" s="47">
        <f>Log!C156-Log!$E156</f>
        <v>-1.6433060553467896E-2</v>
      </c>
      <c r="Y156" s="47">
        <f>Log!D156-Log!$E156</f>
        <v>6.1134532084334489E-3</v>
      </c>
      <c r="Z156" s="47">
        <f>Log!E156-Log!$E156</f>
        <v>0</v>
      </c>
      <c r="AA156" s="47">
        <f>Log!F156-Log!$E156</f>
        <v>-1.1187066235898296E-3</v>
      </c>
      <c r="AB156" s="47">
        <f>Log!G156-Log!$E156</f>
        <v>-1.332861163949235E-2</v>
      </c>
      <c r="AC156" s="47">
        <f>Log!H156-Log!$E156</f>
        <v>-1.2203812211356252E-2</v>
      </c>
      <c r="AD156" s="47">
        <f>Log!I156-Log!$E156</f>
        <v>-2.4592366648436021E-3</v>
      </c>
      <c r="AE156" s="47">
        <f>Log!J156-Log!$E156</f>
        <v>-1.2086279757763168E-2</v>
      </c>
      <c r="AF156" s="47">
        <f>Log!K156-Log!$E156</f>
        <v>-8.7986023689147329E-3</v>
      </c>
      <c r="AG156" s="47">
        <f>Log!L156-Log!$E156</f>
        <v>-7.7451565756523604E-3</v>
      </c>
      <c r="AH156" s="47">
        <f>Log!M156-Log!$E156</f>
        <v>1.2318208735993829E-2</v>
      </c>
      <c r="AI156" s="47">
        <f>Log!N156-Log!$E156</f>
        <v>1.0401870209523885E-2</v>
      </c>
      <c r="AJ156" s="47">
        <f>Log!O156-Log!$E156</f>
        <v>-2.1170103883513085E-3</v>
      </c>
      <c r="AK156" s="47">
        <f>Log!P156-Log!$E156</f>
        <v>-3.8400135202716942E-2</v>
      </c>
      <c r="AL156" s="47">
        <f>Log!Q156-Log!$E156</f>
        <v>-1.2146699915062988E-3</v>
      </c>
      <c r="AM156" s="47" t="e">
        <f>Log!R156-Log!$E156</f>
        <v>#DIV/0!</v>
      </c>
      <c r="AN156" s="47" t="e">
        <f>Log!S156-Log!$E156</f>
        <v>#DIV/0!</v>
      </c>
    </row>
    <row r="157" spans="23:40">
      <c r="W157" s="47">
        <f>Log!B157-Log!$E157</f>
        <v>2.9458787478491583E-2</v>
      </c>
      <c r="X157" s="47">
        <f>Log!C157-Log!$E157</f>
        <v>5.7066820714104958E-3</v>
      </c>
      <c r="Y157" s="47">
        <f>Log!D157-Log!$E157</f>
        <v>8.3673804853022383E-3</v>
      </c>
      <c r="Z157" s="47">
        <f>Log!E157-Log!$E157</f>
        <v>0</v>
      </c>
      <c r="AA157" s="47">
        <f>Log!F157-Log!$E157</f>
        <v>2.1755029128942404E-3</v>
      </c>
      <c r="AB157" s="47">
        <f>Log!G157-Log!$E157</f>
        <v>2.5688460245485614E-2</v>
      </c>
      <c r="AC157" s="47">
        <f>Log!H157-Log!$E157</f>
        <v>1.0858514920946872E-2</v>
      </c>
      <c r="AD157" s="47">
        <f>Log!I157-Log!$E157</f>
        <v>1.6060267784492939E-2</v>
      </c>
      <c r="AE157" s="47">
        <f>Log!J157-Log!$E157</f>
        <v>8.8609925465329194E-3</v>
      </c>
      <c r="AF157" s="47">
        <f>Log!K157-Log!$E157</f>
        <v>1.3849966035848395E-2</v>
      </c>
      <c r="AG157" s="47">
        <f>Log!L157-Log!$E157</f>
        <v>5.3075130516220198E-3</v>
      </c>
      <c r="AH157" s="47">
        <f>Log!M157-Log!$E157</f>
        <v>8.999040717671828E-3</v>
      </c>
      <c r="AI157" s="47">
        <f>Log!N157-Log!$E157</f>
        <v>1.05843412838257E-2</v>
      </c>
      <c r="AJ157" s="47">
        <f>Log!O157-Log!$E157</f>
        <v>9.7947443913193825E-3</v>
      </c>
      <c r="AK157" s="47">
        <f>Log!P157-Log!$E157</f>
        <v>1.4285100374350233E-2</v>
      </c>
      <c r="AL157" s="47">
        <f>Log!Q157-Log!$E157</f>
        <v>1.0660170667748315E-2</v>
      </c>
      <c r="AM157" s="47" t="e">
        <f>Log!R157-Log!$E157</f>
        <v>#DIV/0!</v>
      </c>
      <c r="AN157" s="47" t="e">
        <f>Log!S157-Log!$E157</f>
        <v>#DIV/0!</v>
      </c>
    </row>
    <row r="158" spans="23:40">
      <c r="W158" s="47">
        <f>Log!B158-Log!$E158</f>
        <v>-1.990059644918327E-2</v>
      </c>
      <c r="X158" s="47">
        <f>Log!C158-Log!$E158</f>
        <v>-1.2458482308377674E-2</v>
      </c>
      <c r="Y158" s="47">
        <f>Log!D158-Log!$E158</f>
        <v>-1.3443354390402562E-2</v>
      </c>
      <c r="Z158" s="47">
        <f>Log!E158-Log!$E158</f>
        <v>0</v>
      </c>
      <c r="AA158" s="47">
        <f>Log!F158-Log!$E158</f>
        <v>1.6147966055177904E-4</v>
      </c>
      <c r="AB158" s="47">
        <f>Log!G158-Log!$E158</f>
        <v>-2.5872656288832618E-2</v>
      </c>
      <c r="AC158" s="47">
        <f>Log!H158-Log!$E158</f>
        <v>-3.6951636355367516E-2</v>
      </c>
      <c r="AD158" s="47">
        <f>Log!I158-Log!$E158</f>
        <v>-1.7074041217263296E-2</v>
      </c>
      <c r="AE158" s="47">
        <f>Log!J158-Log!$E158</f>
        <v>-4.0404774207346755E-2</v>
      </c>
      <c r="AF158" s="47">
        <f>Log!K158-Log!$E158</f>
        <v>-2.8276481151964437E-2</v>
      </c>
      <c r="AG158" s="47">
        <f>Log!L158-Log!$E158</f>
        <v>-4.273929668635959E-2</v>
      </c>
      <c r="AH158" s="47">
        <f>Log!M158-Log!$E158</f>
        <v>-1.3618653180601379E-2</v>
      </c>
      <c r="AI158" s="47">
        <f>Log!N158-Log!$E158</f>
        <v>-3.02725331567801E-2</v>
      </c>
      <c r="AJ158" s="47">
        <f>Log!O158-Log!$E158</f>
        <v>-3.2152698058773098E-2</v>
      </c>
      <c r="AK158" s="47">
        <f>Log!P158-Log!$E158</f>
        <v>-3.7838932403413718E-2</v>
      </c>
      <c r="AL158" s="47">
        <f>Log!Q158-Log!$E158</f>
        <v>1.6522272789812865E-2</v>
      </c>
      <c r="AM158" s="47" t="e">
        <f>Log!R158-Log!$E158</f>
        <v>#DIV/0!</v>
      </c>
      <c r="AN158" s="47" t="e">
        <f>Log!S158-Log!$E158</f>
        <v>#DIV/0!</v>
      </c>
    </row>
    <row r="159" spans="23:40">
      <c r="W159" s="47">
        <f>Log!B159-Log!$E159</f>
        <v>-1.0680769583787079E-2</v>
      </c>
      <c r="X159" s="47">
        <f>Log!C159-Log!$E159</f>
        <v>-1.6693104449367873E-3</v>
      </c>
      <c r="Y159" s="47">
        <f>Log!D159-Log!$E159</f>
        <v>-1.1898391974477507E-3</v>
      </c>
      <c r="Z159" s="47">
        <f>Log!E159-Log!$E159</f>
        <v>0</v>
      </c>
      <c r="AA159" s="47">
        <f>Log!F159-Log!$E159</f>
        <v>-9.7072098147135254E-4</v>
      </c>
      <c r="AB159" s="47">
        <f>Log!G159-Log!$E159</f>
        <v>-1.4634694623941256E-2</v>
      </c>
      <c r="AC159" s="47">
        <f>Log!H159-Log!$E159</f>
        <v>-7.1889328781292276E-3</v>
      </c>
      <c r="AD159" s="47">
        <f>Log!I159-Log!$E159</f>
        <v>1.1566276672257854E-3</v>
      </c>
      <c r="AE159" s="47">
        <f>Log!J159-Log!$E159</f>
        <v>-4.9292569881978351E-3</v>
      </c>
      <c r="AF159" s="47">
        <f>Log!K159-Log!$E159</f>
        <v>-1.8480989182299793E-2</v>
      </c>
      <c r="AG159" s="47">
        <f>Log!L159-Log!$E159</f>
        <v>6.3041425374648404E-3</v>
      </c>
      <c r="AH159" s="47">
        <f>Log!M159-Log!$E159</f>
        <v>1.8883609534891668E-2</v>
      </c>
      <c r="AI159" s="47">
        <f>Log!N159-Log!$E159</f>
        <v>-1.932756873539599E-2</v>
      </c>
      <c r="AJ159" s="47">
        <f>Log!O159-Log!$E159</f>
        <v>-1.4614481720353869E-2</v>
      </c>
      <c r="AK159" s="47">
        <f>Log!P159-Log!$E159</f>
        <v>-2.8492012993308778E-3</v>
      </c>
      <c r="AL159" s="47">
        <f>Log!Q159-Log!$E159</f>
        <v>9.7471199813856713E-2</v>
      </c>
      <c r="AM159" s="47" t="e">
        <f>Log!R159-Log!$E159</f>
        <v>#DIV/0!</v>
      </c>
      <c r="AN159" s="47" t="e">
        <f>Log!S159-Log!$E159</f>
        <v>#DIV/0!</v>
      </c>
    </row>
    <row r="160" spans="23:40">
      <c r="W160" s="47">
        <f>Log!B160-Log!$E160</f>
        <v>1.6807308107714584E-2</v>
      </c>
      <c r="X160" s="47">
        <f>Log!C160-Log!$E160</f>
        <v>-7.1585813623668204E-3</v>
      </c>
      <c r="Y160" s="47">
        <f>Log!D160-Log!$E160</f>
        <v>5.0881908113792253E-4</v>
      </c>
      <c r="Z160" s="47">
        <f>Log!E160-Log!$E160</f>
        <v>0</v>
      </c>
      <c r="AA160" s="47">
        <f>Log!F160-Log!$E160</f>
        <v>9.8879088947062023E-4</v>
      </c>
      <c r="AB160" s="47">
        <f>Log!G160-Log!$E160</f>
        <v>6.7797578611438827E-3</v>
      </c>
      <c r="AC160" s="47">
        <f>Log!H160-Log!$E160</f>
        <v>-3.6628811840805162E-3</v>
      </c>
      <c r="AD160" s="47">
        <f>Log!I160-Log!$E160</f>
        <v>-6.852802253771436E-3</v>
      </c>
      <c r="AE160" s="47">
        <f>Log!J160-Log!$E160</f>
        <v>-2.3684964483798904E-3</v>
      </c>
      <c r="AF160" s="47">
        <f>Log!K160-Log!$E160</f>
        <v>-5.7372631054254533E-3</v>
      </c>
      <c r="AG160" s="47">
        <f>Log!L160-Log!$E160</f>
        <v>-6.8153336046023385E-3</v>
      </c>
      <c r="AH160" s="47">
        <f>Log!M160-Log!$E160</f>
        <v>7.6077998634129854E-3</v>
      </c>
      <c r="AI160" s="47">
        <f>Log!N160-Log!$E160</f>
        <v>1.59177469207935E-2</v>
      </c>
      <c r="AJ160" s="47">
        <f>Log!O160-Log!$E160</f>
        <v>-1.038542116237719E-3</v>
      </c>
      <c r="AK160" s="47">
        <f>Log!P160-Log!$E160</f>
        <v>1.4066511783899466E-2</v>
      </c>
      <c r="AL160" s="47">
        <f>Log!Q160-Log!$E160</f>
        <v>0.12220590908641775</v>
      </c>
      <c r="AM160" s="47" t="e">
        <f>Log!R160-Log!$E160</f>
        <v>#DIV/0!</v>
      </c>
      <c r="AN160" s="47" t="e">
        <f>Log!S160-Log!$E160</f>
        <v>#DIV/0!</v>
      </c>
    </row>
    <row r="161" spans="23:40">
      <c r="W161" s="47">
        <f>Log!B161-Log!$E161</f>
        <v>-1.494759575188272E-2</v>
      </c>
      <c r="X161" s="47">
        <f>Log!C161-Log!$E161</f>
        <v>-2.4065919473601309E-2</v>
      </c>
      <c r="Y161" s="47">
        <f>Log!D161-Log!$E161</f>
        <v>-5.5538722349398493E-3</v>
      </c>
      <c r="Z161" s="47">
        <f>Log!E161-Log!$E161</f>
        <v>0</v>
      </c>
      <c r="AA161" s="47">
        <f>Log!F161-Log!$E161</f>
        <v>-2.5734833670975933E-3</v>
      </c>
      <c r="AB161" s="47">
        <f>Log!G161-Log!$E161</f>
        <v>-8.2272628784059096E-5</v>
      </c>
      <c r="AC161" s="47">
        <f>Log!H161-Log!$E161</f>
        <v>-1.3945465482372148E-2</v>
      </c>
      <c r="AD161" s="47">
        <f>Log!I161-Log!$E161</f>
        <v>-2.3879122944884812E-3</v>
      </c>
      <c r="AE161" s="47">
        <f>Log!J161-Log!$E161</f>
        <v>-1.8153369446794469E-2</v>
      </c>
      <c r="AF161" s="47">
        <f>Log!K161-Log!$E161</f>
        <v>-1.4998526463147293E-2</v>
      </c>
      <c r="AG161" s="47">
        <f>Log!L161-Log!$E161</f>
        <v>-1.5110680922812258E-2</v>
      </c>
      <c r="AH161" s="47">
        <f>Log!M161-Log!$E161</f>
        <v>-4.3928992277807184E-3</v>
      </c>
      <c r="AI161" s="47">
        <f>Log!N161-Log!$E161</f>
        <v>-1.3929144694577466E-2</v>
      </c>
      <c r="AJ161" s="47">
        <f>Log!O161-Log!$E161</f>
        <v>-2.8429998227521097E-2</v>
      </c>
      <c r="AK161" s="47">
        <f>Log!P161-Log!$E161</f>
        <v>-2.9445956151033795E-2</v>
      </c>
      <c r="AL161" s="47">
        <f>Log!Q161-Log!$E161</f>
        <v>0.13205544224247079</v>
      </c>
      <c r="AM161" s="47" t="e">
        <f>Log!R161-Log!$E161</f>
        <v>#DIV/0!</v>
      </c>
      <c r="AN161" s="47" t="e">
        <f>Log!S161-Log!$E161</f>
        <v>#DIV/0!</v>
      </c>
    </row>
    <row r="162" spans="23:40">
      <c r="W162" s="47">
        <f>Log!B162-Log!$E162</f>
        <v>1.044810361773967E-2</v>
      </c>
      <c r="X162" s="47">
        <f>Log!C162-Log!$E162</f>
        <v>7.1311714265128671E-3</v>
      </c>
      <c r="Y162" s="47">
        <f>Log!D162-Log!$E162</f>
        <v>-1.3562470212272654E-2</v>
      </c>
      <c r="Z162" s="47">
        <f>Log!E162-Log!$E162</f>
        <v>0</v>
      </c>
      <c r="AA162" s="47">
        <f>Log!F162-Log!$E162</f>
        <v>-1.3610836538632091E-3</v>
      </c>
      <c r="AB162" s="47">
        <f>Log!G162-Log!$E162</f>
        <v>2.2235933157624004E-2</v>
      </c>
      <c r="AC162" s="47">
        <f>Log!H162-Log!$E162</f>
        <v>-1.0139647566669333E-2</v>
      </c>
      <c r="AD162" s="47">
        <f>Log!I162-Log!$E162</f>
        <v>-1.1115321825929635E-2</v>
      </c>
      <c r="AE162" s="47">
        <f>Log!J162-Log!$E162</f>
        <v>-1.9771208836971244E-2</v>
      </c>
      <c r="AF162" s="47">
        <f>Log!K162-Log!$E162</f>
        <v>-2.9479243044663074E-2</v>
      </c>
      <c r="AG162" s="47">
        <f>Log!L162-Log!$E162</f>
        <v>-2.5079870295953563E-3</v>
      </c>
      <c r="AH162" s="47">
        <f>Log!M162-Log!$E162</f>
        <v>2.3728912094379915E-3</v>
      </c>
      <c r="AI162" s="47">
        <f>Log!N162-Log!$E162</f>
        <v>2.731611895323895E-3</v>
      </c>
      <c r="AJ162" s="47">
        <f>Log!O162-Log!$E162</f>
        <v>-1.2505587375380687E-2</v>
      </c>
      <c r="AK162" s="47">
        <f>Log!P162-Log!$E162</f>
        <v>-2.6142310024235343E-3</v>
      </c>
      <c r="AL162" s="47">
        <f>Log!Q162-Log!$E162</f>
        <v>0.14397550280489851</v>
      </c>
      <c r="AM162" s="47" t="e">
        <f>Log!R162-Log!$E162</f>
        <v>#DIV/0!</v>
      </c>
      <c r="AN162" s="47" t="e">
        <f>Log!S162-Log!$E162</f>
        <v>#DIV/0!</v>
      </c>
    </row>
    <row r="163" spans="23:40">
      <c r="W163" s="47">
        <f>Log!B163-Log!$E163</f>
        <v>6.1771384487081145E-3</v>
      </c>
      <c r="X163" s="47">
        <f>Log!C163-Log!$E163</f>
        <v>-4.2721632278644277E-5</v>
      </c>
      <c r="Y163" s="47">
        <f>Log!D163-Log!$E163</f>
        <v>7.6266235010776428E-4</v>
      </c>
      <c r="Z163" s="47">
        <f>Log!E163-Log!$E163</f>
        <v>0</v>
      </c>
      <c r="AA163" s="47">
        <f>Log!F163-Log!$E163</f>
        <v>1.2395313668900733E-3</v>
      </c>
      <c r="AB163" s="47">
        <f>Log!G163-Log!$E163</f>
        <v>2.2654294565079065E-2</v>
      </c>
      <c r="AC163" s="47">
        <f>Log!H163-Log!$E163</f>
        <v>4.3698004240196077E-3</v>
      </c>
      <c r="AD163" s="47">
        <f>Log!I163-Log!$E163</f>
        <v>-7.508438305955256E-3</v>
      </c>
      <c r="AE163" s="47">
        <f>Log!J163-Log!$E163</f>
        <v>9.9260336742982881E-3</v>
      </c>
      <c r="AF163" s="47">
        <f>Log!K163-Log!$E163</f>
        <v>1.006308190371237E-2</v>
      </c>
      <c r="AG163" s="47">
        <f>Log!L163-Log!$E163</f>
        <v>-4.8206340322437284E-3</v>
      </c>
      <c r="AH163" s="47">
        <f>Log!M163-Log!$E163</f>
        <v>2.539416948385349E-2</v>
      </c>
      <c r="AI163" s="47">
        <f>Log!N163-Log!$E163</f>
        <v>1.7626818368142505E-2</v>
      </c>
      <c r="AJ163" s="47">
        <f>Log!O163-Log!$E163</f>
        <v>-2.3668748313581513E-3</v>
      </c>
      <c r="AK163" s="47">
        <f>Log!P163-Log!$E163</f>
        <v>4.043503103543733E-3</v>
      </c>
      <c r="AL163" s="47">
        <f>Log!Q163-Log!$E163</f>
        <v>0.11646394507513216</v>
      </c>
      <c r="AM163" s="47" t="e">
        <f>Log!R163-Log!$E163</f>
        <v>#DIV/0!</v>
      </c>
      <c r="AN163" s="47" t="e">
        <f>Log!S163-Log!$E163</f>
        <v>#DIV/0!</v>
      </c>
    </row>
    <row r="164" spans="23:40">
      <c r="W164" s="47">
        <f>Log!B164-Log!$E164</f>
        <v>-2.3130504671088682E-3</v>
      </c>
      <c r="X164" s="47">
        <f>Log!C164-Log!$E164</f>
        <v>6.024772411283171E-4</v>
      </c>
      <c r="Y164" s="47">
        <f>Log!D164-Log!$E164</f>
        <v>-3.493352034596984E-4</v>
      </c>
      <c r="Z164" s="47">
        <f>Log!E164-Log!$E164</f>
        <v>0</v>
      </c>
      <c r="AA164" s="47">
        <f>Log!F164-Log!$E164</f>
        <v>2.4263963065906608E-3</v>
      </c>
      <c r="AB164" s="47">
        <f>Log!G164-Log!$E164</f>
        <v>-7.9848997637588515E-3</v>
      </c>
      <c r="AC164" s="47">
        <f>Log!H164-Log!$E164</f>
        <v>2.1673439965291296E-3</v>
      </c>
      <c r="AD164" s="47">
        <f>Log!I164-Log!$E164</f>
        <v>1.6980765551968528E-2</v>
      </c>
      <c r="AE164" s="47">
        <f>Log!J164-Log!$E164</f>
        <v>2.8298515673743471E-3</v>
      </c>
      <c r="AF164" s="47">
        <f>Log!K164-Log!$E164</f>
        <v>-8.0137858924195522E-3</v>
      </c>
      <c r="AG164" s="47">
        <f>Log!L164-Log!$E164</f>
        <v>-2.7480575115954348E-3</v>
      </c>
      <c r="AH164" s="47">
        <f>Log!M164-Log!$E164</f>
        <v>2.6065240954789059E-3</v>
      </c>
      <c r="AI164" s="47">
        <f>Log!N164-Log!$E164</f>
        <v>-1.8465712710871489E-2</v>
      </c>
      <c r="AJ164" s="47">
        <f>Log!O164-Log!$E164</f>
        <v>8.7879236338674217E-3</v>
      </c>
      <c r="AK164" s="47">
        <f>Log!P164-Log!$E164</f>
        <v>-3.1635042677500912E-2</v>
      </c>
      <c r="AL164" s="47">
        <f>Log!Q164-Log!$E164</f>
        <v>0.11124782238815577</v>
      </c>
      <c r="AM164" s="47" t="e">
        <f>Log!R164-Log!$E164</f>
        <v>#DIV/0!</v>
      </c>
      <c r="AN164" s="47" t="e">
        <f>Log!S164-Log!$E164</f>
        <v>#DIV/0!</v>
      </c>
    </row>
    <row r="165" spans="23:40">
      <c r="W165" s="47">
        <f>Log!B165-Log!$E165</f>
        <v>-9.35693749711973E-3</v>
      </c>
      <c r="X165" s="47">
        <f>Log!C165-Log!$E165</f>
        <v>-1.3893302884663179E-2</v>
      </c>
      <c r="Y165" s="47">
        <f>Log!D165-Log!$E165</f>
        <v>3.8029620548991885E-3</v>
      </c>
      <c r="Z165" s="47">
        <f>Log!E165-Log!$E165</f>
        <v>0</v>
      </c>
      <c r="AA165" s="47">
        <f>Log!F165-Log!$E165</f>
        <v>-2.9241878946862929E-3</v>
      </c>
      <c r="AB165" s="47">
        <f>Log!G165-Log!$E165</f>
        <v>-2.7256385931423693E-2</v>
      </c>
      <c r="AC165" s="47">
        <f>Log!H165-Log!$E165</f>
        <v>4.515887942317956E-3</v>
      </c>
      <c r="AD165" s="47">
        <f>Log!I165-Log!$E165</f>
        <v>-7.9410601727264718E-3</v>
      </c>
      <c r="AE165" s="47">
        <f>Log!J165-Log!$E165</f>
        <v>7.4852434108517779E-3</v>
      </c>
      <c r="AF165" s="47">
        <f>Log!K165-Log!$E165</f>
        <v>-8.3503875919730373E-4</v>
      </c>
      <c r="AG165" s="47">
        <f>Log!L165-Log!$E165</f>
        <v>-7.9154217994925162E-3</v>
      </c>
      <c r="AH165" s="47">
        <f>Log!M165-Log!$E165</f>
        <v>1.2262032115112648E-2</v>
      </c>
      <c r="AI165" s="47">
        <f>Log!N165-Log!$E165</f>
        <v>3.3926023283804329E-3</v>
      </c>
      <c r="AJ165" s="47">
        <f>Log!O165-Log!$E165</f>
        <v>-1.4036493746302746E-2</v>
      </c>
      <c r="AK165" s="47">
        <f>Log!P165-Log!$E165</f>
        <v>-1.8946450053974006E-2</v>
      </c>
      <c r="AL165" s="47">
        <f>Log!Q165-Log!$E165</f>
        <v>0.14690284783432986</v>
      </c>
      <c r="AM165" s="47" t="e">
        <f>Log!R165-Log!$E165</f>
        <v>#DIV/0!</v>
      </c>
      <c r="AN165" s="47" t="e">
        <f>Log!S165-Log!$E165</f>
        <v>#DIV/0!</v>
      </c>
    </row>
    <row r="166" spans="23:40">
      <c r="W166" s="47">
        <f>Log!B166-Log!$E166</f>
        <v>3.9987081333346924E-3</v>
      </c>
      <c r="X166" s="47">
        <f>Log!C166-Log!$E166</f>
        <v>-2.3003059976534125E-3</v>
      </c>
      <c r="Y166" s="47">
        <f>Log!D166-Log!$E166</f>
        <v>1.4148988307187393E-2</v>
      </c>
      <c r="Z166" s="47">
        <f>Log!E166-Log!$E166</f>
        <v>0</v>
      </c>
      <c r="AA166" s="47">
        <f>Log!F166-Log!$E166</f>
        <v>-1.463306832311646E-3</v>
      </c>
      <c r="AB166" s="47">
        <f>Log!G166-Log!$E166</f>
        <v>-3.2751127732114714E-2</v>
      </c>
      <c r="AC166" s="47">
        <f>Log!H166-Log!$E166</f>
        <v>4.7891458241745418E-3</v>
      </c>
      <c r="AD166" s="47">
        <f>Log!I166-Log!$E166</f>
        <v>1.3469226830677875E-2</v>
      </c>
      <c r="AE166" s="47">
        <f>Log!J166-Log!$E166</f>
        <v>1.7523182438656277E-3</v>
      </c>
      <c r="AF166" s="47">
        <f>Log!K166-Log!$E166</f>
        <v>2.2020675183065507E-3</v>
      </c>
      <c r="AG166" s="47">
        <f>Log!L166-Log!$E166</f>
        <v>-3.1777547082007811E-3</v>
      </c>
      <c r="AH166" s="47">
        <f>Log!M166-Log!$E166</f>
        <v>3.5187261935345771E-3</v>
      </c>
      <c r="AI166" s="47">
        <f>Log!N166-Log!$E166</f>
        <v>-1.3505502274622275E-2</v>
      </c>
      <c r="AJ166" s="47">
        <f>Log!O166-Log!$E166</f>
        <v>-2.4844412103537536E-2</v>
      </c>
      <c r="AK166" s="47">
        <f>Log!P166-Log!$E166</f>
        <v>3.8533267923551284E-3</v>
      </c>
      <c r="AL166" s="47">
        <f>Log!Q166-Log!$E166</f>
        <v>0.28789606774470106</v>
      </c>
      <c r="AM166" s="47" t="e">
        <f>Log!R166-Log!$E166</f>
        <v>#DIV/0!</v>
      </c>
      <c r="AN166" s="47" t="e">
        <f>Log!S166-Log!$E166</f>
        <v>#DIV/0!</v>
      </c>
    </row>
    <row r="167" spans="23:40">
      <c r="W167" s="47">
        <f>Log!B167-Log!$E167</f>
        <v>-2.1239222220743568E-2</v>
      </c>
      <c r="X167" s="47">
        <f>Log!C167-Log!$E167</f>
        <v>-1.5438855730391957E-2</v>
      </c>
      <c r="Y167" s="47">
        <f>Log!D167-Log!$E167</f>
        <v>-1.2244269340690143E-2</v>
      </c>
      <c r="Z167" s="47">
        <f>Log!E167-Log!$E167</f>
        <v>0</v>
      </c>
      <c r="AA167" s="47">
        <f>Log!F167-Log!$E167</f>
        <v>-3.4870480907385221E-3</v>
      </c>
      <c r="AB167" s="47">
        <f>Log!G167-Log!$E167</f>
        <v>-1.4989680290136963E-2</v>
      </c>
      <c r="AC167" s="47">
        <f>Log!H167-Log!$E167</f>
        <v>-2.1735285610775208E-2</v>
      </c>
      <c r="AD167" s="47">
        <f>Log!I167-Log!$E167</f>
        <v>-1.7177947829967677E-2</v>
      </c>
      <c r="AE167" s="47">
        <f>Log!J167-Log!$E167</f>
        <v>-2.7368946771186561E-2</v>
      </c>
      <c r="AF167" s="47">
        <f>Log!K167-Log!$E167</f>
        <v>-2.1377284709693772E-2</v>
      </c>
      <c r="AG167" s="47">
        <f>Log!L167-Log!$E167</f>
        <v>-2.1779189791769054E-2</v>
      </c>
      <c r="AH167" s="47">
        <f>Log!M167-Log!$E167</f>
        <v>-2.3323700584196156E-2</v>
      </c>
      <c r="AI167" s="47">
        <f>Log!N167-Log!$E167</f>
        <v>-3.1199207020151741E-2</v>
      </c>
      <c r="AJ167" s="47">
        <f>Log!O167-Log!$E167</f>
        <v>-2.5887068449468642E-2</v>
      </c>
      <c r="AK167" s="47">
        <f>Log!P167-Log!$E167</f>
        <v>-2.1020823596630239E-2</v>
      </c>
      <c r="AL167" s="47">
        <f>Log!Q167-Log!$E167</f>
        <v>1.0923391896565205E-2</v>
      </c>
      <c r="AM167" s="47" t="e">
        <f>Log!R167-Log!$E167</f>
        <v>#DIV/0!</v>
      </c>
      <c r="AN167" s="47" t="e">
        <f>Log!S167-Log!$E167</f>
        <v>#DIV/0!</v>
      </c>
    </row>
    <row r="168" spans="23:40">
      <c r="W168" s="47">
        <f>Log!B168-Log!$E168</f>
        <v>-2.5970829628124005E-2</v>
      </c>
      <c r="X168" s="47">
        <f>Log!C168-Log!$E168</f>
        <v>7.0967115473516244E-4</v>
      </c>
      <c r="Y168" s="47">
        <f>Log!D168-Log!$E168</f>
        <v>-5.4550843329777589E-3</v>
      </c>
      <c r="Z168" s="47">
        <f>Log!E168-Log!$E168</f>
        <v>0</v>
      </c>
      <c r="AA168" s="47">
        <f>Log!F168-Log!$E168</f>
        <v>-5.3359018859778021E-4</v>
      </c>
      <c r="AB168" s="47">
        <f>Log!G168-Log!$E168</f>
        <v>-2.0305730887465675E-2</v>
      </c>
      <c r="AC168" s="47">
        <f>Log!H168-Log!$E168</f>
        <v>-9.666331744368685E-3</v>
      </c>
      <c r="AD168" s="47">
        <f>Log!I168-Log!$E168</f>
        <v>-2.0296747100743626E-5</v>
      </c>
      <c r="AE168" s="47">
        <f>Log!J168-Log!$E168</f>
        <v>-1.2211944286555067E-2</v>
      </c>
      <c r="AF168" s="47">
        <f>Log!K168-Log!$E168</f>
        <v>-1.963428960960472E-2</v>
      </c>
      <c r="AG168" s="47">
        <f>Log!L168-Log!$E168</f>
        <v>-7.7635087855806601E-3</v>
      </c>
      <c r="AH168" s="47">
        <f>Log!M168-Log!$E168</f>
        <v>1.4253824061858954E-2</v>
      </c>
      <c r="AI168" s="47">
        <f>Log!N168-Log!$E168</f>
        <v>-1.2431264993157115E-2</v>
      </c>
      <c r="AJ168" s="47">
        <f>Log!O168-Log!$E168</f>
        <v>-1.8651242474042935E-2</v>
      </c>
      <c r="AK168" s="47">
        <f>Log!P168-Log!$E168</f>
        <v>-6.7281810457759869E-4</v>
      </c>
      <c r="AL168" s="47">
        <f>Log!Q168-Log!$E168</f>
        <v>0.40010472212896742</v>
      </c>
      <c r="AM168" s="47" t="e">
        <f>Log!R168-Log!$E168</f>
        <v>#DIV/0!</v>
      </c>
      <c r="AN168" s="47" t="e">
        <f>Log!S168-Log!$E168</f>
        <v>#DIV/0!</v>
      </c>
    </row>
    <row r="169" spans="23:40">
      <c r="W169" s="47">
        <f>Log!B169-Log!$E169</f>
        <v>1.1407006292977811E-3</v>
      </c>
      <c r="X169" s="47">
        <f>Log!C169-Log!$E169</f>
        <v>2.6451305907711758E-3</v>
      </c>
      <c r="Y169" s="47">
        <f>Log!D169-Log!$E169</f>
        <v>-2.3941985739115487E-3</v>
      </c>
      <c r="Z169" s="47">
        <f>Log!E169-Log!$E169</f>
        <v>0</v>
      </c>
      <c r="AA169" s="47">
        <f>Log!F169-Log!$E169</f>
        <v>1.7397816102423785E-3</v>
      </c>
      <c r="AB169" s="47">
        <f>Log!G169-Log!$E169</f>
        <v>-1.1417642427949706E-2</v>
      </c>
      <c r="AC169" s="47">
        <f>Log!H169-Log!$E169</f>
        <v>1.2102703654461221E-2</v>
      </c>
      <c r="AD169" s="47">
        <f>Log!I169-Log!$E169</f>
        <v>-1.8452698908195744E-3</v>
      </c>
      <c r="AE169" s="47">
        <f>Log!J169-Log!$E169</f>
        <v>1.0312369398524006E-2</v>
      </c>
      <c r="AF169" s="47">
        <f>Log!K169-Log!$E169</f>
        <v>3.750487057357965E-3</v>
      </c>
      <c r="AG169" s="47">
        <f>Log!L169-Log!$E169</f>
        <v>1.0385517559466952E-2</v>
      </c>
      <c r="AH169" s="47">
        <f>Log!M169-Log!$E169</f>
        <v>-1.1022269572409437E-2</v>
      </c>
      <c r="AI169" s="47">
        <f>Log!N169-Log!$E169</f>
        <v>5.3645273371879312E-3</v>
      </c>
      <c r="AJ169" s="47">
        <f>Log!O169-Log!$E169</f>
        <v>2.1568618522462245E-2</v>
      </c>
      <c r="AK169" s="47">
        <f>Log!P169-Log!$E169</f>
        <v>1.6091827152501174E-2</v>
      </c>
      <c r="AL169" s="47">
        <f>Log!Q169-Log!$E169</f>
        <v>0.27167146762125027</v>
      </c>
      <c r="AM169" s="47" t="e">
        <f>Log!R169-Log!$E169</f>
        <v>#DIV/0!</v>
      </c>
      <c r="AN169" s="47" t="e">
        <f>Log!S169-Log!$E169</f>
        <v>#DIV/0!</v>
      </c>
    </row>
    <row r="170" spans="23:40">
      <c r="W170" s="47">
        <f>Log!B170-Log!$E170</f>
        <v>-4.0179048823985736E-3</v>
      </c>
      <c r="X170" s="47">
        <f>Log!C170-Log!$E170</f>
        <v>4.9220167453546525E-3</v>
      </c>
      <c r="Y170" s="47">
        <f>Log!D170-Log!$E170</f>
        <v>1.0898283219684907E-2</v>
      </c>
      <c r="Z170" s="47">
        <f>Log!E170-Log!$E170</f>
        <v>0</v>
      </c>
      <c r="AA170" s="47">
        <f>Log!F170-Log!$E170</f>
        <v>-4.4753160656298011E-4</v>
      </c>
      <c r="AB170" s="47">
        <f>Log!G170-Log!$E170</f>
        <v>2.0163215746470731E-2</v>
      </c>
      <c r="AC170" s="47">
        <f>Log!H170-Log!$E170</f>
        <v>-5.6020640961324333E-4</v>
      </c>
      <c r="AD170" s="47">
        <f>Log!I170-Log!$E170</f>
        <v>1.2206257697498045E-2</v>
      </c>
      <c r="AE170" s="47">
        <f>Log!J170-Log!$E170</f>
        <v>8.1041270561260318E-3</v>
      </c>
      <c r="AF170" s="47">
        <f>Log!K170-Log!$E170</f>
        <v>-1.7675234417621364E-4</v>
      </c>
      <c r="AG170" s="47">
        <f>Log!L170-Log!$E170</f>
        <v>5.7509126010330891E-4</v>
      </c>
      <c r="AH170" s="47">
        <f>Log!M170-Log!$E170</f>
        <v>7.0834339642930101E-4</v>
      </c>
      <c r="AI170" s="47">
        <f>Log!N170-Log!$E170</f>
        <v>-4.4092485616795628E-4</v>
      </c>
      <c r="AJ170" s="47">
        <f>Log!O170-Log!$E170</f>
        <v>6.2571981398316188E-3</v>
      </c>
      <c r="AK170" s="47">
        <f>Log!P170-Log!$E170</f>
        <v>-7.4410177142052161E-3</v>
      </c>
      <c r="AL170" s="47">
        <f>Log!Q170-Log!$E170</f>
        <v>0.55500364340555697</v>
      </c>
      <c r="AM170" s="47" t="e">
        <f>Log!R170-Log!$E170</f>
        <v>#DIV/0!</v>
      </c>
      <c r="AN170" s="47" t="e">
        <f>Log!S170-Log!$E170</f>
        <v>#DIV/0!</v>
      </c>
    </row>
    <row r="171" spans="23:40">
      <c r="W171" s="47">
        <f>Log!B171-Log!$E171</f>
        <v>1.4205703490274436E-3</v>
      </c>
      <c r="X171" s="47">
        <f>Log!C171-Log!$E171</f>
        <v>6.4102184184684418E-3</v>
      </c>
      <c r="Y171" s="47">
        <f>Log!D171-Log!$E171</f>
        <v>3.8938614154411133E-2</v>
      </c>
      <c r="Z171" s="47">
        <f>Log!E171-Log!$E171</f>
        <v>0</v>
      </c>
      <c r="AA171" s="47">
        <f>Log!F171-Log!$E171</f>
        <v>-5.1377223466602916E-3</v>
      </c>
      <c r="AB171" s="47">
        <f>Log!G171-Log!$E171</f>
        <v>-4.4324674389182056E-2</v>
      </c>
      <c r="AC171" s="47">
        <f>Log!H171-Log!$E171</f>
        <v>1.9236339772688141E-2</v>
      </c>
      <c r="AD171" s="47">
        <f>Log!I171-Log!$E171</f>
        <v>3.5853752875188702E-2</v>
      </c>
      <c r="AE171" s="47">
        <f>Log!J171-Log!$E171</f>
        <v>1.4958865649891451E-2</v>
      </c>
      <c r="AF171" s="47">
        <f>Log!K171-Log!$E171</f>
        <v>3.6648349974221908E-2</v>
      </c>
      <c r="AG171" s="47">
        <f>Log!L171-Log!$E171</f>
        <v>2.5977913104587514E-2</v>
      </c>
      <c r="AH171" s="47">
        <f>Log!M171-Log!$E171</f>
        <v>9.4140291913803117E-3</v>
      </c>
      <c r="AI171" s="47">
        <f>Log!N171-Log!$E171</f>
        <v>-1.4624028993315431E-3</v>
      </c>
      <c r="AJ171" s="47">
        <f>Log!O171-Log!$E171</f>
        <v>9.1505671540228154E-3</v>
      </c>
      <c r="AK171" s="47">
        <f>Log!P171-Log!$E171</f>
        <v>-8.306173634493437E-3</v>
      </c>
      <c r="AL171" s="47">
        <f>Log!Q171-Log!$E171</f>
        <v>-0.57884340974280346</v>
      </c>
      <c r="AM171" s="47" t="e">
        <f>Log!R171-Log!$E171</f>
        <v>#DIV/0!</v>
      </c>
      <c r="AN171" s="47" t="e">
        <f>Log!S171-Log!$E171</f>
        <v>#DIV/0!</v>
      </c>
    </row>
    <row r="172" spans="23:40">
      <c r="W172" s="47">
        <f>Log!B172-Log!$E172</f>
        <v>-1.7519644533299773E-2</v>
      </c>
      <c r="X172" s="47">
        <f>Log!C172-Log!$E172</f>
        <v>-1.5346807579181856E-2</v>
      </c>
      <c r="Y172" s="47">
        <f>Log!D172-Log!$E172</f>
        <v>4.4221901459674216E-3</v>
      </c>
      <c r="Z172" s="47">
        <f>Log!E172-Log!$E172</f>
        <v>0</v>
      </c>
      <c r="AA172" s="47">
        <f>Log!F172-Log!$E172</f>
        <v>-1.4034227679526542E-4</v>
      </c>
      <c r="AB172" s="47">
        <f>Log!G172-Log!$E172</f>
        <v>-3.5781546179946139E-2</v>
      </c>
      <c r="AC172" s="47">
        <f>Log!H172-Log!$E172</f>
        <v>-3.1528644259039604E-2</v>
      </c>
      <c r="AD172" s="47">
        <f>Log!I172-Log!$E172</f>
        <v>-6.2168015594915582E-4</v>
      </c>
      <c r="AE172" s="47">
        <f>Log!J172-Log!$E172</f>
        <v>-2.2387761551505035E-2</v>
      </c>
      <c r="AF172" s="47">
        <f>Log!K172-Log!$E172</f>
        <v>-1.7237567983694455E-2</v>
      </c>
      <c r="AG172" s="47">
        <f>Log!L172-Log!$E172</f>
        <v>-2.0654936870282581E-2</v>
      </c>
      <c r="AH172" s="47">
        <f>Log!M172-Log!$E172</f>
        <v>1.2091800980074733E-2</v>
      </c>
      <c r="AI172" s="47">
        <f>Log!N172-Log!$E172</f>
        <v>-1.362385152199754E-2</v>
      </c>
      <c r="AJ172" s="47">
        <f>Log!O172-Log!$E172</f>
        <v>-1.9543934574809844E-2</v>
      </c>
      <c r="AK172" s="47">
        <f>Log!P172-Log!$E172</f>
        <v>-4.6972978753625563E-2</v>
      </c>
      <c r="AL172" s="47">
        <f>Log!Q172-Log!$E172</f>
        <v>0.25495921354976508</v>
      </c>
      <c r="AM172" s="47" t="e">
        <f>Log!R172-Log!$E172</f>
        <v>#DIV/0!</v>
      </c>
      <c r="AN172" s="47" t="e">
        <f>Log!S172-Log!$E172</f>
        <v>#DIV/0!</v>
      </c>
    </row>
    <row r="173" spans="23:40">
      <c r="W173" s="47">
        <f>Log!B173-Log!$E173</f>
        <v>2.1617656017669885E-2</v>
      </c>
      <c r="X173" s="47">
        <f>Log!C173-Log!$E173</f>
        <v>7.1899281058263598E-3</v>
      </c>
      <c r="Y173" s="47">
        <f>Log!D173-Log!$E173</f>
        <v>1.8373470318271311E-2</v>
      </c>
      <c r="Z173" s="47">
        <f>Log!E173-Log!$E173</f>
        <v>0</v>
      </c>
      <c r="AA173" s="47">
        <f>Log!F173-Log!$E173</f>
        <v>-1.0986573922993834E-4</v>
      </c>
      <c r="AB173" s="47">
        <f>Log!G173-Log!$E173</f>
        <v>-1.0308697382955642E-2</v>
      </c>
      <c r="AC173" s="47">
        <f>Log!H173-Log!$E173</f>
        <v>2.4729586515459694E-2</v>
      </c>
      <c r="AD173" s="47">
        <f>Log!I173-Log!$E173</f>
        <v>8.1182973453243178E-3</v>
      </c>
      <c r="AE173" s="47">
        <f>Log!J173-Log!$E173</f>
        <v>2.4159873275708451E-2</v>
      </c>
      <c r="AF173" s="47">
        <f>Log!K173-Log!$E173</f>
        <v>1.6988783819571494E-2</v>
      </c>
      <c r="AG173" s="47">
        <f>Log!L173-Log!$E173</f>
        <v>1.4789577691607403E-2</v>
      </c>
      <c r="AH173" s="47">
        <f>Log!M173-Log!$E173</f>
        <v>2.321020125967534E-2</v>
      </c>
      <c r="AI173" s="47">
        <f>Log!N173-Log!$E173</f>
        <v>3.5929207776085471E-2</v>
      </c>
      <c r="AJ173" s="47">
        <f>Log!O173-Log!$E173</f>
        <v>2.6499091421840482E-2</v>
      </c>
      <c r="AK173" s="47">
        <f>Log!P173-Log!$E173</f>
        <v>-6.4599554851714036E-2</v>
      </c>
      <c r="AL173" s="47">
        <f>Log!Q173-Log!$E173</f>
        <v>0.14413892375805848</v>
      </c>
      <c r="AM173" s="47" t="e">
        <f>Log!R173-Log!$E173</f>
        <v>#DIV/0!</v>
      </c>
      <c r="AN173" s="47" t="e">
        <f>Log!S173-Log!$E173</f>
        <v>#DIV/0!</v>
      </c>
    </row>
    <row r="174" spans="23:40">
      <c r="W174" s="47">
        <f>Log!B174-Log!$E174</f>
        <v>-1.3077596490817307E-2</v>
      </c>
      <c r="X174" s="47">
        <f>Log!C174-Log!$E174</f>
        <v>-9.2560357493292767E-3</v>
      </c>
      <c r="Y174" s="47">
        <f>Log!D174-Log!$E174</f>
        <v>-1.9186884670020232E-2</v>
      </c>
      <c r="Z174" s="47">
        <f>Log!E174-Log!$E174</f>
        <v>0</v>
      </c>
      <c r="AA174" s="47">
        <f>Log!F174-Log!$E174</f>
        <v>-1.9592593909723323E-3</v>
      </c>
      <c r="AB174" s="47">
        <f>Log!G174-Log!$E174</f>
        <v>9.928809036984336E-3</v>
      </c>
      <c r="AC174" s="47">
        <f>Log!H174-Log!$E174</f>
        <v>-2.3536311192319082E-2</v>
      </c>
      <c r="AD174" s="47">
        <f>Log!I174-Log!$E174</f>
        <v>-1.2955422831953401E-2</v>
      </c>
      <c r="AE174" s="47">
        <f>Log!J174-Log!$E174</f>
        <v>-2.1225713155224705E-2</v>
      </c>
      <c r="AF174" s="47">
        <f>Log!K174-Log!$E174</f>
        <v>-1.9151753610484608E-2</v>
      </c>
      <c r="AG174" s="47">
        <f>Log!L174-Log!$E174</f>
        <v>-1.6285580673151466E-2</v>
      </c>
      <c r="AH174" s="47">
        <f>Log!M174-Log!$E174</f>
        <v>-4.7413266978824746E-3</v>
      </c>
      <c r="AI174" s="47">
        <f>Log!N174-Log!$E174</f>
        <v>-2.8732743055139502E-2</v>
      </c>
      <c r="AJ174" s="47">
        <f>Log!O174-Log!$E174</f>
        <v>-3.2079535340045706E-2</v>
      </c>
      <c r="AK174" s="47">
        <f>Log!P174-Log!$E174</f>
        <v>2.1178641244469311E-2</v>
      </c>
      <c r="AL174" s="47">
        <f>Log!Q174-Log!$E174</f>
        <v>-0.17238855473596254</v>
      </c>
      <c r="AM174" s="47" t="e">
        <f>Log!R174-Log!$E174</f>
        <v>#DIV/0!</v>
      </c>
      <c r="AN174" s="47" t="e">
        <f>Log!S174-Log!$E174</f>
        <v>#DIV/0!</v>
      </c>
    </row>
    <row r="175" spans="23:40">
      <c r="W175" s="47">
        <f>Log!B175-Log!$E175</f>
        <v>-1.2816178438975583E-3</v>
      </c>
      <c r="X175" s="47">
        <f>Log!C175-Log!$E175</f>
        <v>-3.0037932448158666E-3</v>
      </c>
      <c r="Y175" s="47">
        <f>Log!D175-Log!$E175</f>
        <v>-6.8763801163930147E-3</v>
      </c>
      <c r="Z175" s="47">
        <f>Log!E175-Log!$E175</f>
        <v>0</v>
      </c>
      <c r="AA175" s="47">
        <f>Log!F175-Log!$E175</f>
        <v>2.679053783128868E-5</v>
      </c>
      <c r="AB175" s="47">
        <f>Log!G175-Log!$E175</f>
        <v>-6.8394456985609205E-3</v>
      </c>
      <c r="AC175" s="47">
        <f>Log!H175-Log!$E175</f>
        <v>-1.582514771949578E-2</v>
      </c>
      <c r="AD175" s="47">
        <f>Log!I175-Log!$E175</f>
        <v>-5.4252682505256233E-3</v>
      </c>
      <c r="AE175" s="47">
        <f>Log!J175-Log!$E175</f>
        <v>-1.337849799564287E-2</v>
      </c>
      <c r="AF175" s="47">
        <f>Log!K175-Log!$E175</f>
        <v>-5.7923975924013011E-3</v>
      </c>
      <c r="AG175" s="47">
        <f>Log!L175-Log!$E175</f>
        <v>-9.2248403699054741E-3</v>
      </c>
      <c r="AH175" s="47">
        <f>Log!M175-Log!$E175</f>
        <v>-3.4167921605847182E-2</v>
      </c>
      <c r="AI175" s="47">
        <f>Log!N175-Log!$E175</f>
        <v>-2.0528207027799002E-2</v>
      </c>
      <c r="AJ175" s="47">
        <f>Log!O175-Log!$E175</f>
        <v>-4.3025032381902029E-4</v>
      </c>
      <c r="AK175" s="47">
        <f>Log!P175-Log!$E175</f>
        <v>-1.8301371085686108E-2</v>
      </c>
      <c r="AL175" s="47">
        <f>Log!Q175-Log!$E175</f>
        <v>-2.6826523684841411E-2</v>
      </c>
      <c r="AM175" s="47" t="e">
        <f>Log!R175-Log!$E175</f>
        <v>#DIV/0!</v>
      </c>
      <c r="AN175" s="47" t="e">
        <f>Log!S175-Log!$E175</f>
        <v>#DIV/0!</v>
      </c>
    </row>
    <row r="176" spans="23:40">
      <c r="W176" s="47">
        <f>Log!B176-Log!$E176</f>
        <v>-1.1831434908503987E-3</v>
      </c>
      <c r="X176" s="47">
        <f>Log!C176-Log!$E176</f>
        <v>-4.9711527881519477E-3</v>
      </c>
      <c r="Y176" s="47">
        <f>Log!D176-Log!$E176</f>
        <v>-1.1883088842621571E-2</v>
      </c>
      <c r="Z176" s="47">
        <f>Log!E176-Log!$E176</f>
        <v>0</v>
      </c>
      <c r="AA176" s="47">
        <f>Log!F176-Log!$E176</f>
        <v>1.7468185319476082E-4</v>
      </c>
      <c r="AB176" s="47">
        <f>Log!G176-Log!$E176</f>
        <v>-1.1676067444920842E-2</v>
      </c>
      <c r="AC176" s="47">
        <f>Log!H176-Log!$E176</f>
        <v>-1.5039848516879853E-2</v>
      </c>
      <c r="AD176" s="47">
        <f>Log!I176-Log!$E176</f>
        <v>-8.0894547728165376E-3</v>
      </c>
      <c r="AE176" s="47">
        <f>Log!J176-Log!$E176</f>
        <v>-1.8482000698609814E-2</v>
      </c>
      <c r="AF176" s="47">
        <f>Log!K176-Log!$E176</f>
        <v>-1.7048311182325221E-2</v>
      </c>
      <c r="AG176" s="47">
        <f>Log!L176-Log!$E176</f>
        <v>-2.7966956837221647E-2</v>
      </c>
      <c r="AH176" s="47">
        <f>Log!M176-Log!$E176</f>
        <v>1.4671210010730618E-3</v>
      </c>
      <c r="AI176" s="47">
        <f>Log!N176-Log!$E176</f>
        <v>-2.5585895568911998E-3</v>
      </c>
      <c r="AJ176" s="47">
        <f>Log!O176-Log!$E176</f>
        <v>-3.3817138741768097E-3</v>
      </c>
      <c r="AK176" s="47">
        <f>Log!P176-Log!$E176</f>
        <v>-3.8498079570144089E-2</v>
      </c>
      <c r="AL176" s="47">
        <f>Log!Q176-Log!$E176</f>
        <v>5.5760293359907072E-2</v>
      </c>
      <c r="AM176" s="47" t="e">
        <f>Log!R176-Log!$E176</f>
        <v>#DIV/0!</v>
      </c>
      <c r="AN176" s="47" t="e">
        <f>Log!S176-Log!$E176</f>
        <v>#DIV/0!</v>
      </c>
    </row>
    <row r="177" spans="23:40">
      <c r="W177" s="47">
        <f>Log!B177-Log!$E177</f>
        <v>-1.737536566487478E-2</v>
      </c>
      <c r="X177" s="47">
        <f>Log!C177-Log!$E177</f>
        <v>-2.3232511682243162E-2</v>
      </c>
      <c r="Y177" s="47">
        <f>Log!D177-Log!$E177</f>
        <v>-9.003077475697072E-3</v>
      </c>
      <c r="Z177" s="47">
        <f>Log!E177-Log!$E177</f>
        <v>0</v>
      </c>
      <c r="AA177" s="47">
        <f>Log!F177-Log!$E177</f>
        <v>-1.5640228376014812E-3</v>
      </c>
      <c r="AB177" s="47">
        <f>Log!G177-Log!$E177</f>
        <v>-4.3925461429939966E-3</v>
      </c>
      <c r="AC177" s="47">
        <f>Log!H177-Log!$E177</f>
        <v>-1.3366911484655316E-2</v>
      </c>
      <c r="AD177" s="47">
        <f>Log!I177-Log!$E177</f>
        <v>-1.0843909135338975E-2</v>
      </c>
      <c r="AE177" s="47">
        <f>Log!J177-Log!$E177</f>
        <v>-2.6523295674029147E-2</v>
      </c>
      <c r="AF177" s="47">
        <f>Log!K177-Log!$E177</f>
        <v>-2.6730517454629441E-2</v>
      </c>
      <c r="AG177" s="47">
        <f>Log!L177-Log!$E177</f>
        <v>-3.1051888220164935E-2</v>
      </c>
      <c r="AH177" s="47">
        <f>Log!M177-Log!$E177</f>
        <v>1.6283933101732026E-2</v>
      </c>
      <c r="AI177" s="47">
        <f>Log!N177-Log!$E177</f>
        <v>-2.3438397227531559E-2</v>
      </c>
      <c r="AJ177" s="47">
        <f>Log!O177-Log!$E177</f>
        <v>-2.6275483894124135E-2</v>
      </c>
      <c r="AK177" s="47">
        <f>Log!P177-Log!$E177</f>
        <v>-5.2701271890802023E-2</v>
      </c>
      <c r="AL177" s="47">
        <f>Log!Q177-Log!$E177</f>
        <v>7.4597153868195154E-2</v>
      </c>
      <c r="AM177" s="47" t="e">
        <f>Log!R177-Log!$E177</f>
        <v>#DIV/0!</v>
      </c>
      <c r="AN177" s="47" t="e">
        <f>Log!S177-Log!$E177</f>
        <v>#DIV/0!</v>
      </c>
    </row>
    <row r="178" spans="23:40">
      <c r="W178" s="47">
        <f>Log!B178-Log!$E178</f>
        <v>-6.4380467853919869E-3</v>
      </c>
      <c r="X178" s="47">
        <f>Log!C178-Log!$E178</f>
        <v>5.3269797410394563E-3</v>
      </c>
      <c r="Y178" s="47">
        <f>Log!D178-Log!$E178</f>
        <v>-3.146426243029829E-2</v>
      </c>
      <c r="Z178" s="47">
        <f>Log!E178-Log!$E178</f>
        <v>0</v>
      </c>
      <c r="AA178" s="47">
        <f>Log!F178-Log!$E178</f>
        <v>-2.9109849560345069E-5</v>
      </c>
      <c r="AB178" s="47">
        <f>Log!G178-Log!$E178</f>
        <v>-5.8303088304517345E-3</v>
      </c>
      <c r="AC178" s="47">
        <f>Log!H178-Log!$E178</f>
        <v>1.0580049164478219E-2</v>
      </c>
      <c r="AD178" s="47">
        <f>Log!I178-Log!$E178</f>
        <v>-2.3733856165474319E-2</v>
      </c>
      <c r="AE178" s="47">
        <f>Log!J178-Log!$E178</f>
        <v>4.7858249631758075E-4</v>
      </c>
      <c r="AF178" s="47">
        <f>Log!K178-Log!$E178</f>
        <v>-6.7952496068587158E-3</v>
      </c>
      <c r="AG178" s="47">
        <f>Log!L178-Log!$E178</f>
        <v>1.0025514380082926E-2</v>
      </c>
      <c r="AH178" s="47">
        <f>Log!M178-Log!$E178</f>
        <v>2.4211198546513067E-2</v>
      </c>
      <c r="AI178" s="47">
        <f>Log!N178-Log!$E178</f>
        <v>2.0569061109718227E-3</v>
      </c>
      <c r="AJ178" s="47">
        <f>Log!O178-Log!$E178</f>
        <v>2.4556864585982482E-3</v>
      </c>
      <c r="AK178" s="47">
        <f>Log!P178-Log!$E178</f>
        <v>2.9041466541079308E-2</v>
      </c>
      <c r="AL178" s="47">
        <f>Log!Q178-Log!$E178</f>
        <v>-7.2522589284466699E-2</v>
      </c>
      <c r="AM178" s="47" t="e">
        <f>Log!R178-Log!$E178</f>
        <v>#DIV/0!</v>
      </c>
      <c r="AN178" s="47" t="e">
        <f>Log!S178-Log!$E178</f>
        <v>#DIV/0!</v>
      </c>
    </row>
    <row r="179" spans="23:40">
      <c r="W179" s="47">
        <f>Log!B179-Log!$E179</f>
        <v>-3.3984061443193062E-3</v>
      </c>
      <c r="X179" s="47">
        <f>Log!C179-Log!$E179</f>
        <v>6.3197589038012647E-3</v>
      </c>
      <c r="Y179" s="47">
        <f>Log!D179-Log!$E179</f>
        <v>-3.1171457925128872E-2</v>
      </c>
      <c r="Z179" s="47">
        <f>Log!E179-Log!$E179</f>
        <v>0</v>
      </c>
      <c r="AA179" s="47">
        <f>Log!F179-Log!$E179</f>
        <v>2.4635593434460482E-3</v>
      </c>
      <c r="AB179" s="47">
        <f>Log!G179-Log!$E179</f>
        <v>-8.1262270549203007E-3</v>
      </c>
      <c r="AC179" s="47">
        <f>Log!H179-Log!$E179</f>
        <v>1.0735114795458734E-2</v>
      </c>
      <c r="AD179" s="47">
        <f>Log!I179-Log!$E179</f>
        <v>-1.7787430390129814E-2</v>
      </c>
      <c r="AE179" s="47">
        <f>Log!J179-Log!$E179</f>
        <v>1.3406654986096484E-2</v>
      </c>
      <c r="AF179" s="47">
        <f>Log!K179-Log!$E179</f>
        <v>-1.6285403950783914E-2</v>
      </c>
      <c r="AG179" s="47">
        <f>Log!L179-Log!$E179</f>
        <v>1.5407854480434541E-3</v>
      </c>
      <c r="AH179" s="47">
        <f>Log!M179-Log!$E179</f>
        <v>-2.020990420945272E-3</v>
      </c>
      <c r="AI179" s="47">
        <f>Log!N179-Log!$E179</f>
        <v>2.3054264094519262E-2</v>
      </c>
      <c r="AJ179" s="47">
        <f>Log!O179-Log!$E179</f>
        <v>1.087015475105927E-2</v>
      </c>
      <c r="AK179" s="47">
        <f>Log!P179-Log!$E179</f>
        <v>1.7091804859344972E-2</v>
      </c>
      <c r="AL179" s="47">
        <f>Log!Q179-Log!$E179</f>
        <v>-0.18451158323398653</v>
      </c>
      <c r="AM179" s="47" t="e">
        <f>Log!R179-Log!$E179</f>
        <v>#DIV/0!</v>
      </c>
      <c r="AN179" s="47" t="e">
        <f>Log!S179-Log!$E179</f>
        <v>#DIV/0!</v>
      </c>
    </row>
    <row r="180" spans="23:40">
      <c r="W180" s="47">
        <f>Log!B180-Log!$E180</f>
        <v>-2.0318351812677941E-2</v>
      </c>
      <c r="X180" s="47">
        <f>Log!C180-Log!$E180</f>
        <v>1.3413737290520046E-2</v>
      </c>
      <c r="Y180" s="47">
        <f>Log!D180-Log!$E180</f>
        <v>-9.005838057808439E-3</v>
      </c>
      <c r="Z180" s="47">
        <f>Log!E180-Log!$E180</f>
        <v>0</v>
      </c>
      <c r="AA180" s="47">
        <f>Log!F180-Log!$E180</f>
        <v>2.0036941647523666E-3</v>
      </c>
      <c r="AB180" s="47">
        <f>Log!G180-Log!$E180</f>
        <v>4.1860883983975639E-2</v>
      </c>
      <c r="AC180" s="47">
        <f>Log!H180-Log!$E180</f>
        <v>-8.3505261881086298E-4</v>
      </c>
      <c r="AD180" s="47">
        <f>Log!I180-Log!$E180</f>
        <v>-1.7072351067429905E-2</v>
      </c>
      <c r="AE180" s="47">
        <f>Log!J180-Log!$E180</f>
        <v>1.3078332704812689E-2</v>
      </c>
      <c r="AF180" s="47">
        <f>Log!K180-Log!$E180</f>
        <v>-1.1364745538085837E-2</v>
      </c>
      <c r="AG180" s="47">
        <f>Log!L180-Log!$E180</f>
        <v>-9.9115126888318699E-4</v>
      </c>
      <c r="AH180" s="47">
        <f>Log!M180-Log!$E180</f>
        <v>-8.2599206408463278E-3</v>
      </c>
      <c r="AI180" s="47">
        <f>Log!N180-Log!$E180</f>
        <v>5.5627775882283329E-3</v>
      </c>
      <c r="AJ180" s="47">
        <f>Log!O180-Log!$E180</f>
        <v>5.5168459504391738E-3</v>
      </c>
      <c r="AK180" s="47">
        <f>Log!P180-Log!$E180</f>
        <v>-4.9455586730558134E-3</v>
      </c>
      <c r="AL180" s="47">
        <f>Log!Q180-Log!$E180</f>
        <v>-4.2284331557976909E-3</v>
      </c>
      <c r="AM180" s="47" t="e">
        <f>Log!R180-Log!$E180</f>
        <v>#DIV/0!</v>
      </c>
      <c r="AN180" s="47" t="e">
        <f>Log!S180-Log!$E180</f>
        <v>#DIV/0!</v>
      </c>
    </row>
    <row r="181" spans="23:40">
      <c r="W181" s="47">
        <f>Log!B181-Log!$E181</f>
        <v>-1.2367036850855693E-2</v>
      </c>
      <c r="X181" s="47">
        <f>Log!C181-Log!$E181</f>
        <v>3.3489394407628095E-3</v>
      </c>
      <c r="Y181" s="47">
        <f>Log!D181-Log!$E181</f>
        <v>-1.8403948094264239E-3</v>
      </c>
      <c r="Z181" s="47">
        <f>Log!E181-Log!$E181</f>
        <v>0</v>
      </c>
      <c r="AA181" s="47">
        <f>Log!F181-Log!$E181</f>
        <v>2.1107760715408362E-3</v>
      </c>
      <c r="AB181" s="47">
        <f>Log!G181-Log!$E181</f>
        <v>1.7373190171042604E-2</v>
      </c>
      <c r="AC181" s="47">
        <f>Log!H181-Log!$E181</f>
        <v>4.1701474496095448E-3</v>
      </c>
      <c r="AD181" s="47">
        <f>Log!I181-Log!$E181</f>
        <v>-8.0816716344813688E-3</v>
      </c>
      <c r="AE181" s="47">
        <f>Log!J181-Log!$E181</f>
        <v>-8.4777159738705712E-3</v>
      </c>
      <c r="AF181" s="47">
        <f>Log!K181-Log!$E181</f>
        <v>9.9443189095576277E-3</v>
      </c>
      <c r="AG181" s="47">
        <f>Log!L181-Log!$E181</f>
        <v>7.0056464967766432E-3</v>
      </c>
      <c r="AH181" s="47">
        <f>Log!M181-Log!$E181</f>
        <v>-2.4455936359941255E-2</v>
      </c>
      <c r="AI181" s="47">
        <f>Log!N181-Log!$E181</f>
        <v>2.1463250039707206E-2</v>
      </c>
      <c r="AJ181" s="47">
        <f>Log!O181-Log!$E181</f>
        <v>2.6041239315229139E-2</v>
      </c>
      <c r="AK181" s="47">
        <f>Log!P181-Log!$E181</f>
        <v>8.135478522639376E-3</v>
      </c>
      <c r="AL181" s="47">
        <f>Log!Q181-Log!$E181</f>
        <v>8.139094600384672E-2</v>
      </c>
      <c r="AM181" s="47" t="e">
        <f>Log!R181-Log!$E181</f>
        <v>#DIV/0!</v>
      </c>
      <c r="AN181" s="47" t="e">
        <f>Log!S181-Log!$E181</f>
        <v>#DIV/0!</v>
      </c>
    </row>
    <row r="182" spans="23:40">
      <c r="W182" s="47">
        <f>Log!B182-Log!$E182</f>
        <v>-1.855999420057294E-2</v>
      </c>
      <c r="X182" s="47">
        <f>Log!C182-Log!$E182</f>
        <v>-4.4418263790906264E-3</v>
      </c>
      <c r="Y182" s="47">
        <f>Log!D182-Log!$E182</f>
        <v>-2.3404268667728368E-2</v>
      </c>
      <c r="Z182" s="47">
        <f>Log!E182-Log!$E182</f>
        <v>0</v>
      </c>
      <c r="AA182" s="47">
        <f>Log!F182-Log!$E182</f>
        <v>7.0433495642866634E-4</v>
      </c>
      <c r="AB182" s="47">
        <f>Log!G182-Log!$E182</f>
        <v>-1.8987728386535615E-2</v>
      </c>
      <c r="AC182" s="47">
        <f>Log!H182-Log!$E182</f>
        <v>1.9357579385128963E-2</v>
      </c>
      <c r="AD182" s="47">
        <f>Log!I182-Log!$E182</f>
        <v>-3.4320126248058053E-2</v>
      </c>
      <c r="AE182" s="47">
        <f>Log!J182-Log!$E182</f>
        <v>-3.2502668103345615E-3</v>
      </c>
      <c r="AF182" s="47">
        <f>Log!K182-Log!$E182</f>
        <v>-4.9407586237892445E-2</v>
      </c>
      <c r="AG182" s="47">
        <f>Log!L182-Log!$E182</f>
        <v>-2.3073053314515268E-2</v>
      </c>
      <c r="AH182" s="47">
        <f>Log!M182-Log!$E182</f>
        <v>-5.9325916670357783E-3</v>
      </c>
      <c r="AI182" s="47">
        <f>Log!N182-Log!$E182</f>
        <v>3.9657508460530018E-2</v>
      </c>
      <c r="AJ182" s="47">
        <f>Log!O182-Log!$E182</f>
        <v>4.1536396968655215E-2</v>
      </c>
      <c r="AK182" s="47">
        <f>Log!P182-Log!$E182</f>
        <v>-4.1907584152128599E-2</v>
      </c>
      <c r="AL182" s="47">
        <f>Log!Q182-Log!$E182</f>
        <v>-7.1688193696593849E-2</v>
      </c>
      <c r="AM182" s="47" t="e">
        <f>Log!R182-Log!$E182</f>
        <v>#DIV/0!</v>
      </c>
      <c r="AN182" s="47" t="e">
        <f>Log!S182-Log!$E182</f>
        <v>#DIV/0!</v>
      </c>
    </row>
    <row r="183" spans="23:40">
      <c r="W183" s="47">
        <f>Log!B183-Log!$E183</f>
        <v>2.2375401742935862E-2</v>
      </c>
      <c r="X183" s="47">
        <f>Log!C183-Log!$E183</f>
        <v>-1.2598138238260016E-2</v>
      </c>
      <c r="Y183" s="47">
        <f>Log!D183-Log!$E183</f>
        <v>2.9850782982994772E-2</v>
      </c>
      <c r="Z183" s="47">
        <f>Log!E183-Log!$E183</f>
        <v>0</v>
      </c>
      <c r="AA183" s="47">
        <f>Log!F183-Log!$E183</f>
        <v>6.2297509000425882E-4</v>
      </c>
      <c r="AB183" s="47">
        <f>Log!G183-Log!$E183</f>
        <v>3.6518446823194592E-3</v>
      </c>
      <c r="AC183" s="47">
        <f>Log!H183-Log!$E183</f>
        <v>-7.4536558089031467E-3</v>
      </c>
      <c r="AD183" s="47">
        <f>Log!I183-Log!$E183</f>
        <v>3.9221949514288798E-2</v>
      </c>
      <c r="AE183" s="47">
        <f>Log!J183-Log!$E183</f>
        <v>-5.6000655791294159E-3</v>
      </c>
      <c r="AF183" s="47">
        <f>Log!K183-Log!$E183</f>
        <v>2.0317430770438273E-2</v>
      </c>
      <c r="AG183" s="47">
        <f>Log!L183-Log!$E183</f>
        <v>-5.0049341691738069E-3</v>
      </c>
      <c r="AH183" s="47">
        <f>Log!M183-Log!$E183</f>
        <v>3.0316108222055976E-2</v>
      </c>
      <c r="AI183" s="47">
        <f>Log!N183-Log!$E183</f>
        <v>-2.5669763734167732E-2</v>
      </c>
      <c r="AJ183" s="47">
        <f>Log!O183-Log!$E183</f>
        <v>-2.8654216586781033E-2</v>
      </c>
      <c r="AK183" s="47">
        <f>Log!P183-Log!$E183</f>
        <v>-9.1682626385758956E-2</v>
      </c>
      <c r="AL183" s="47">
        <f>Log!Q183-Log!$E183</f>
        <v>-0.25132355309078125</v>
      </c>
      <c r="AM183" s="47" t="e">
        <f>Log!R183-Log!$E183</f>
        <v>#DIV/0!</v>
      </c>
      <c r="AN183" s="47" t="e">
        <f>Log!S183-Log!$E183</f>
        <v>#DIV/0!</v>
      </c>
    </row>
    <row r="184" spans="23:40">
      <c r="W184" s="47">
        <f>Log!B184-Log!$E184</f>
        <v>-2.3844737453572986E-2</v>
      </c>
      <c r="X184" s="47">
        <f>Log!C184-Log!$E184</f>
        <v>-1.4324864115485102E-2</v>
      </c>
      <c r="Y184" s="47">
        <f>Log!D184-Log!$E184</f>
        <v>-5.0950239347643256E-3</v>
      </c>
      <c r="Z184" s="47">
        <f>Log!E184-Log!$E184</f>
        <v>0</v>
      </c>
      <c r="AA184" s="47">
        <f>Log!F184-Log!$E184</f>
        <v>-6.8138185066403748E-5</v>
      </c>
      <c r="AB184" s="47">
        <f>Log!G184-Log!$E184</f>
        <v>4.224077231782216E-2</v>
      </c>
      <c r="AC184" s="47">
        <f>Log!H184-Log!$E184</f>
        <v>-1.2420206892684131E-2</v>
      </c>
      <c r="AD184" s="47">
        <f>Log!I184-Log!$E184</f>
        <v>-7.2244690455685028E-3</v>
      </c>
      <c r="AE184" s="47">
        <f>Log!J184-Log!$E184</f>
        <v>-2.6388717602625157E-2</v>
      </c>
      <c r="AF184" s="47">
        <f>Log!K184-Log!$E184</f>
        <v>-2.7369028291814257E-2</v>
      </c>
      <c r="AG184" s="47">
        <f>Log!L184-Log!$E184</f>
        <v>-2.2987921270302147E-2</v>
      </c>
      <c r="AH184" s="47">
        <f>Log!M184-Log!$E184</f>
        <v>3.5541442870907509E-3</v>
      </c>
      <c r="AI184" s="47">
        <f>Log!N184-Log!$E184</f>
        <v>-1.9176998319514367E-2</v>
      </c>
      <c r="AJ184" s="47">
        <f>Log!O184-Log!$E184</f>
        <v>-2.3827219933243847E-2</v>
      </c>
      <c r="AK184" s="47">
        <f>Log!P184-Log!$E184</f>
        <v>6.4899549664777147E-3</v>
      </c>
      <c r="AL184" s="47">
        <f>Log!Q184-Log!$E184</f>
        <v>0.1997078692024053</v>
      </c>
      <c r="AM184" s="47" t="e">
        <f>Log!R184-Log!$E184</f>
        <v>#DIV/0!</v>
      </c>
      <c r="AN184" s="47" t="e">
        <f>Log!S184-Log!$E184</f>
        <v>#DIV/0!</v>
      </c>
    </row>
    <row r="185" spans="23:40">
      <c r="W185" s="47">
        <f>Log!B185-Log!$E185</f>
        <v>-8.9549149788232564E-3</v>
      </c>
      <c r="X185" s="47">
        <f>Log!C185-Log!$E185</f>
        <v>-8.3518612291610013E-3</v>
      </c>
      <c r="Y185" s="47">
        <f>Log!D185-Log!$E185</f>
        <v>-7.9907053920838765E-3</v>
      </c>
      <c r="Z185" s="47">
        <f>Log!E185-Log!$E185</f>
        <v>0</v>
      </c>
      <c r="AA185" s="47">
        <f>Log!F185-Log!$E185</f>
        <v>-2.1084145116981451E-3</v>
      </c>
      <c r="AB185" s="47">
        <f>Log!G185-Log!$E185</f>
        <v>-2.3361662956507601E-2</v>
      </c>
      <c r="AC185" s="47">
        <f>Log!H185-Log!$E185</f>
        <v>-3.0343494924161756E-2</v>
      </c>
      <c r="AD185" s="47">
        <f>Log!I185-Log!$E185</f>
        <v>-3.6128191696063079E-3</v>
      </c>
      <c r="AE185" s="47">
        <f>Log!J185-Log!$E185</f>
        <v>-1.3354203727516997E-2</v>
      </c>
      <c r="AF185" s="47">
        <f>Log!K185-Log!$E185</f>
        <v>-1.9014306961868628E-2</v>
      </c>
      <c r="AG185" s="47">
        <f>Log!L185-Log!$E185</f>
        <v>-1.591208588834029E-2</v>
      </c>
      <c r="AH185" s="47">
        <f>Log!M185-Log!$E185</f>
        <v>-1.4269286325530869E-2</v>
      </c>
      <c r="AI185" s="47">
        <f>Log!N185-Log!$E185</f>
        <v>-4.7445120569393248E-2</v>
      </c>
      <c r="AJ185" s="47">
        <f>Log!O185-Log!$E185</f>
        <v>-5.3298060238940917E-2</v>
      </c>
      <c r="AK185" s="47">
        <f>Log!P185-Log!$E185</f>
        <v>2.0321431344611993E-2</v>
      </c>
      <c r="AL185" s="47">
        <f>Log!Q185-Log!$E185</f>
        <v>-5.9393953863177432E-2</v>
      </c>
      <c r="AM185" s="47" t="e">
        <f>Log!R185-Log!$E185</f>
        <v>#DIV/0!</v>
      </c>
      <c r="AN185" s="47" t="e">
        <f>Log!S185-Log!$E185</f>
        <v>#DIV/0!</v>
      </c>
    </row>
    <row r="186" spans="23:40">
      <c r="W186" s="47">
        <f>Log!B186-Log!$E186</f>
        <v>-4.279885575727926E-3</v>
      </c>
      <c r="X186" s="47">
        <f>Log!C186-Log!$E186</f>
        <v>-4.1879663793268291E-3</v>
      </c>
      <c r="Y186" s="47">
        <f>Log!D186-Log!$E186</f>
        <v>-6.1624803238853141E-3</v>
      </c>
      <c r="Z186" s="47">
        <f>Log!E186-Log!$E186</f>
        <v>0</v>
      </c>
      <c r="AA186" s="47">
        <f>Log!F186-Log!$E186</f>
        <v>-6.6751498946015023E-4</v>
      </c>
      <c r="AB186" s="47">
        <f>Log!G186-Log!$E186</f>
        <v>-1.6924334168389746E-2</v>
      </c>
      <c r="AC186" s="47">
        <f>Log!H186-Log!$E186</f>
        <v>-8.5982950049751372E-3</v>
      </c>
      <c r="AD186" s="47">
        <f>Log!I186-Log!$E186</f>
        <v>-5.4211942472048719E-3</v>
      </c>
      <c r="AE186" s="47">
        <f>Log!J186-Log!$E186</f>
        <v>-1.1271513203727939E-2</v>
      </c>
      <c r="AF186" s="47">
        <f>Log!K186-Log!$E186</f>
        <v>1.4905575199019534E-2</v>
      </c>
      <c r="AG186" s="47">
        <f>Log!L186-Log!$E186</f>
        <v>2.6901653558049719E-3</v>
      </c>
      <c r="AH186" s="47">
        <f>Log!M186-Log!$E186</f>
        <v>-2.8756956687215351E-2</v>
      </c>
      <c r="AI186" s="47">
        <f>Log!N186-Log!$E186</f>
        <v>8.5182261447808438E-3</v>
      </c>
      <c r="AJ186" s="47">
        <f>Log!O186-Log!$E186</f>
        <v>3.5643443666787053E-3</v>
      </c>
      <c r="AK186" s="47">
        <f>Log!P186-Log!$E186</f>
        <v>2.3128292867141947E-3</v>
      </c>
      <c r="AL186" s="47">
        <f>Log!Q186-Log!$E186</f>
        <v>6.1006310419388532E-2</v>
      </c>
      <c r="AM186" s="47" t="e">
        <f>Log!R186-Log!$E186</f>
        <v>#DIV/0!</v>
      </c>
      <c r="AN186" s="47" t="e">
        <f>Log!S186-Log!$E186</f>
        <v>#DIV/0!</v>
      </c>
    </row>
    <row r="187" spans="23:40">
      <c r="W187" s="47">
        <f>Log!B187-Log!$E187</f>
        <v>1.4736255374566596E-3</v>
      </c>
      <c r="X187" s="47">
        <f>Log!C187-Log!$E187</f>
        <v>2.872058669756713E-3</v>
      </c>
      <c r="Y187" s="47">
        <f>Log!D187-Log!$E187</f>
        <v>-8.5516577679927361E-3</v>
      </c>
      <c r="Z187" s="47">
        <f>Log!E187-Log!$E187</f>
        <v>0</v>
      </c>
      <c r="AA187" s="47">
        <f>Log!F187-Log!$E187</f>
        <v>4.667980647200436E-4</v>
      </c>
      <c r="AB187" s="47">
        <f>Log!G187-Log!$E187</f>
        <v>-1.0138542848416629E-2</v>
      </c>
      <c r="AC187" s="47">
        <f>Log!H187-Log!$E187</f>
        <v>-3.0174154105267748E-3</v>
      </c>
      <c r="AD187" s="47">
        <f>Log!I187-Log!$E187</f>
        <v>-9.8780732561149914E-3</v>
      </c>
      <c r="AE187" s="47">
        <f>Log!J187-Log!$E187</f>
        <v>-4.19344030891311E-3</v>
      </c>
      <c r="AF187" s="47">
        <f>Log!K187-Log!$E187</f>
        <v>-1.1847763850451802E-2</v>
      </c>
      <c r="AG187" s="47">
        <f>Log!L187-Log!$E187</f>
        <v>2.4799514991755145E-3</v>
      </c>
      <c r="AH187" s="47">
        <f>Log!M187-Log!$E187</f>
        <v>1.2224492415141489E-2</v>
      </c>
      <c r="AI187" s="47">
        <f>Log!N187-Log!$E187</f>
        <v>3.8722714288611437E-3</v>
      </c>
      <c r="AJ187" s="47">
        <f>Log!O187-Log!$E187</f>
        <v>8.6955636090472656E-3</v>
      </c>
      <c r="AK187" s="47">
        <f>Log!P187-Log!$E187</f>
        <v>2.5051981600117026E-2</v>
      </c>
      <c r="AL187" s="47">
        <f>Log!Q187-Log!$E187</f>
        <v>6.0431702027892505E-2</v>
      </c>
      <c r="AM187" s="47" t="e">
        <f>Log!R187-Log!$E187</f>
        <v>#DIV/0!</v>
      </c>
      <c r="AN187" s="47" t="e">
        <f>Log!S187-Log!$E187</f>
        <v>#DIV/0!</v>
      </c>
    </row>
    <row r="188" spans="23:40">
      <c r="W188" s="47">
        <f>Log!B188-Log!$E188</f>
        <v>-2.1544414681246203E-2</v>
      </c>
      <c r="X188" s="47">
        <f>Log!C188-Log!$E188</f>
        <v>-1.6768675302293059E-2</v>
      </c>
      <c r="Y188" s="47">
        <f>Log!D188-Log!$E188</f>
        <v>-2.672827865939878E-2</v>
      </c>
      <c r="Z188" s="47">
        <f>Log!E188-Log!$E188</f>
        <v>0</v>
      </c>
      <c r="AA188" s="47">
        <f>Log!F188-Log!$E188</f>
        <v>-3.4545768052894367E-3</v>
      </c>
      <c r="AB188" s="47">
        <f>Log!G188-Log!$E188</f>
        <v>4.905588128418922E-3</v>
      </c>
      <c r="AC188" s="47">
        <f>Log!H188-Log!$E188</f>
        <v>-1.1554584084689869E-2</v>
      </c>
      <c r="AD188" s="47">
        <f>Log!I188-Log!$E188</f>
        <v>-2.4076329842990973E-2</v>
      </c>
      <c r="AE188" s="47">
        <f>Log!J188-Log!$E188</f>
        <v>-2.1594887444562994E-2</v>
      </c>
      <c r="AF188" s="47">
        <f>Log!K188-Log!$E188</f>
        <v>-2.0646530459222108E-2</v>
      </c>
      <c r="AG188" s="47">
        <f>Log!L188-Log!$E188</f>
        <v>-1.8042938122539848E-2</v>
      </c>
      <c r="AH188" s="47">
        <f>Log!M188-Log!$E188</f>
        <v>-3.7929442073919711E-2</v>
      </c>
      <c r="AI188" s="47">
        <f>Log!N188-Log!$E188</f>
        <v>-1.4201245529243019E-3</v>
      </c>
      <c r="AJ188" s="47">
        <f>Log!O188-Log!$E188</f>
        <v>-4.1913427096793065E-3</v>
      </c>
      <c r="AK188" s="47">
        <f>Log!P188-Log!$E188</f>
        <v>-2.8029822508798416E-2</v>
      </c>
      <c r="AL188" s="47">
        <f>Log!Q188-Log!$E188</f>
        <v>-1.2709347654893741E-2</v>
      </c>
      <c r="AM188" s="47" t="e">
        <f>Log!R188-Log!$E188</f>
        <v>#DIV/0!</v>
      </c>
      <c r="AN188" s="47" t="e">
        <f>Log!S188-Log!$E188</f>
        <v>#DIV/0!</v>
      </c>
    </row>
    <row r="189" spans="23:40">
      <c r="W189" s="47">
        <f>Log!B189-Log!$E189</f>
        <v>1.4976680791048413E-4</v>
      </c>
      <c r="X189" s="47">
        <f>Log!C189-Log!$E189</f>
        <v>1.2055434968848772E-2</v>
      </c>
      <c r="Y189" s="47">
        <f>Log!D189-Log!$E189</f>
        <v>4.2584369229506048E-3</v>
      </c>
      <c r="Z189" s="47">
        <f>Log!E189-Log!$E189</f>
        <v>0</v>
      </c>
      <c r="AA189" s="47">
        <f>Log!F189-Log!$E189</f>
        <v>8.762920432504092E-5</v>
      </c>
      <c r="AB189" s="47">
        <f>Log!G189-Log!$E189</f>
        <v>-2.1814907917893358E-3</v>
      </c>
      <c r="AC189" s="47">
        <f>Log!H189-Log!$E189</f>
        <v>5.4421955874752632E-3</v>
      </c>
      <c r="AD189" s="47">
        <f>Log!I189-Log!$E189</f>
        <v>-4.975961265688892E-3</v>
      </c>
      <c r="AE189" s="47">
        <f>Log!J189-Log!$E189</f>
        <v>2.5548416691112252E-2</v>
      </c>
      <c r="AF189" s="47">
        <f>Log!K189-Log!$E189</f>
        <v>3.4462879298586871E-3</v>
      </c>
      <c r="AG189" s="47">
        <f>Log!L189-Log!$E189</f>
        <v>1.6944901602761173E-2</v>
      </c>
      <c r="AH189" s="47">
        <f>Log!M189-Log!$E189</f>
        <v>1.2664899905729676E-2</v>
      </c>
      <c r="AI189" s="47">
        <f>Log!N189-Log!$E189</f>
        <v>4.5413783842503282E-3</v>
      </c>
      <c r="AJ189" s="47">
        <f>Log!O189-Log!$E189</f>
        <v>-1.3941313286132476E-3</v>
      </c>
      <c r="AK189" s="47">
        <f>Log!P189-Log!$E189</f>
        <v>4.3508303293599239E-3</v>
      </c>
      <c r="AL189" s="47">
        <f>Log!Q189-Log!$E189</f>
        <v>8.1326010663191159E-2</v>
      </c>
      <c r="AM189" s="47" t="e">
        <f>Log!R189-Log!$E189</f>
        <v>#DIV/0!</v>
      </c>
      <c r="AN189" s="47" t="e">
        <f>Log!S189-Log!$E189</f>
        <v>#DIV/0!</v>
      </c>
    </row>
    <row r="190" spans="23:40">
      <c r="W190" s="47">
        <f>Log!B190-Log!$E190</f>
        <v>1.0178732535605209E-2</v>
      </c>
      <c r="X190" s="47">
        <f>Log!C190-Log!$E190</f>
        <v>1.946219554569353E-3</v>
      </c>
      <c r="Y190" s="47">
        <f>Log!D190-Log!$E190</f>
        <v>-2.5967810932852935E-2</v>
      </c>
      <c r="Z190" s="47">
        <f>Log!E190-Log!$E190</f>
        <v>0</v>
      </c>
      <c r="AA190" s="47">
        <f>Log!F190-Log!$E190</f>
        <v>7.0296761066554296E-4</v>
      </c>
      <c r="AB190" s="47">
        <f>Log!G190-Log!$E190</f>
        <v>3.1868844938678698E-2</v>
      </c>
      <c r="AC190" s="47">
        <f>Log!H190-Log!$E190</f>
        <v>6.3664149330904278E-3</v>
      </c>
      <c r="AD190" s="47">
        <f>Log!I190-Log!$E190</f>
        <v>-4.7154944817242531E-3</v>
      </c>
      <c r="AE190" s="47">
        <f>Log!J190-Log!$E190</f>
        <v>-3.6306054430975954E-3</v>
      </c>
      <c r="AF190" s="47">
        <f>Log!K190-Log!$E190</f>
        <v>-7.6220955951560535E-3</v>
      </c>
      <c r="AG190" s="47">
        <f>Log!L190-Log!$E190</f>
        <v>-5.1054810456951007E-3</v>
      </c>
      <c r="AH190" s="47">
        <f>Log!M190-Log!$E190</f>
        <v>-1.5656688234583445E-2</v>
      </c>
      <c r="AI190" s="47">
        <f>Log!N190-Log!$E190</f>
        <v>1.6810110876322299E-2</v>
      </c>
      <c r="AJ190" s="47">
        <f>Log!O190-Log!$E190</f>
        <v>2.5892064462737951E-2</v>
      </c>
      <c r="AK190" s="47">
        <f>Log!P190-Log!$E190</f>
        <v>5.6900834123940952E-2</v>
      </c>
      <c r="AL190" s="47">
        <f>Log!Q190-Log!$E190</f>
        <v>8.6102206908076545E-2</v>
      </c>
      <c r="AM190" s="47" t="e">
        <f>Log!R190-Log!$E190</f>
        <v>#DIV/0!</v>
      </c>
      <c r="AN190" s="47" t="e">
        <f>Log!S190-Log!$E190</f>
        <v>#DIV/0!</v>
      </c>
    </row>
    <row r="191" spans="23:40">
      <c r="W191" s="47">
        <f>Log!B191-Log!$E191</f>
        <v>-2.8156070509696842E-2</v>
      </c>
      <c r="X191" s="47">
        <f>Log!C191-Log!$E191</f>
        <v>-1.4239912173233093E-2</v>
      </c>
      <c r="Y191" s="47">
        <f>Log!D191-Log!$E191</f>
        <v>1.6739545758246081E-3</v>
      </c>
      <c r="Z191" s="47">
        <f>Log!E191-Log!$E191</f>
        <v>0</v>
      </c>
      <c r="AA191" s="47">
        <f>Log!F191-Log!$E191</f>
        <v>-1.1633495120675855E-3</v>
      </c>
      <c r="AB191" s="47">
        <f>Log!G191-Log!$E191</f>
        <v>5.9858453193060712E-3</v>
      </c>
      <c r="AC191" s="47">
        <f>Log!H191-Log!$E191</f>
        <v>-1.1191629240460276E-3</v>
      </c>
      <c r="AD191" s="47">
        <f>Log!I191-Log!$E191</f>
        <v>-1.9915908307610985E-2</v>
      </c>
      <c r="AE191" s="47">
        <f>Log!J191-Log!$E191</f>
        <v>-1.1613260533839331E-2</v>
      </c>
      <c r="AF191" s="47">
        <f>Log!K191-Log!$E191</f>
        <v>-1.1407309647005764E-2</v>
      </c>
      <c r="AG191" s="47">
        <f>Log!L191-Log!$E191</f>
        <v>-5.8243403279232293E-3</v>
      </c>
      <c r="AH191" s="47">
        <f>Log!M191-Log!$E191</f>
        <v>1.3835017086310067E-2</v>
      </c>
      <c r="AI191" s="47">
        <f>Log!N191-Log!$E191</f>
        <v>-6.9460766596273361E-4</v>
      </c>
      <c r="AJ191" s="47">
        <f>Log!O191-Log!$E191</f>
        <v>7.6610089363580254E-3</v>
      </c>
      <c r="AK191" s="47">
        <f>Log!P191-Log!$E191</f>
        <v>6.2068372754807127E-3</v>
      </c>
      <c r="AL191" s="47">
        <f>Log!Q191-Log!$E191</f>
        <v>0.17895827463878086</v>
      </c>
      <c r="AM191" s="47" t="e">
        <f>Log!R191-Log!$E191</f>
        <v>#DIV/0!</v>
      </c>
      <c r="AN191" s="47" t="e">
        <f>Log!S191-Log!$E191</f>
        <v>#DIV/0!</v>
      </c>
    </row>
    <row r="192" spans="23:40">
      <c r="W192" s="47">
        <f>Log!B192-Log!$E192</f>
        <v>3.3831293271475819E-3</v>
      </c>
      <c r="X192" s="47">
        <f>Log!C192-Log!$E192</f>
        <v>1.5016526480812793E-2</v>
      </c>
      <c r="Y192" s="47">
        <f>Log!D192-Log!$E192</f>
        <v>1.1938334988854089E-2</v>
      </c>
      <c r="Z192" s="47">
        <f>Log!E192-Log!$E192</f>
        <v>0</v>
      </c>
      <c r="AA192" s="47">
        <f>Log!F192-Log!$E192</f>
        <v>1.8245020666837614E-3</v>
      </c>
      <c r="AB192" s="47">
        <f>Log!G192-Log!$E192</f>
        <v>5.0380206202448596E-2</v>
      </c>
      <c r="AC192" s="47">
        <f>Log!H192-Log!$E192</f>
        <v>2.5638377690319954E-2</v>
      </c>
      <c r="AD192" s="47">
        <f>Log!I192-Log!$E192</f>
        <v>1.5033969206092634E-2</v>
      </c>
      <c r="AE192" s="47">
        <f>Log!J192-Log!$E192</f>
        <v>3.258695029533331E-2</v>
      </c>
      <c r="AF192" s="47">
        <f>Log!K192-Log!$E192</f>
        <v>1.6420206526388134E-2</v>
      </c>
      <c r="AG192" s="47">
        <f>Log!L192-Log!$E192</f>
        <v>1.4783883984791071E-2</v>
      </c>
      <c r="AH192" s="47">
        <f>Log!M192-Log!$E192</f>
        <v>3.1035817628707205E-2</v>
      </c>
      <c r="AI192" s="47">
        <f>Log!N192-Log!$E192</f>
        <v>2.8103315297821081E-2</v>
      </c>
      <c r="AJ192" s="47">
        <f>Log!O192-Log!$E192</f>
        <v>2.1163120122807307E-2</v>
      </c>
      <c r="AK192" s="47">
        <f>Log!P192-Log!$E192</f>
        <v>3.6424140038418797E-2</v>
      </c>
      <c r="AL192" s="47">
        <f>Log!Q192-Log!$E192</f>
        <v>-0.12087216920654104</v>
      </c>
      <c r="AM192" s="47" t="e">
        <f>Log!R192-Log!$E192</f>
        <v>#DIV/0!</v>
      </c>
      <c r="AN192" s="47" t="e">
        <f>Log!S192-Log!$E192</f>
        <v>#DIV/0!</v>
      </c>
    </row>
    <row r="193" spans="23:40">
      <c r="W193" s="47">
        <f>Log!B193-Log!$E193</f>
        <v>2.4177599488347697E-3</v>
      </c>
      <c r="X193" s="47">
        <f>Log!C193-Log!$E193</f>
        <v>-2.2866198414046857E-3</v>
      </c>
      <c r="Y193" s="47">
        <f>Log!D193-Log!$E193</f>
        <v>-5.6650580740174213E-3</v>
      </c>
      <c r="Z193" s="47">
        <f>Log!E193-Log!$E193</f>
        <v>0</v>
      </c>
      <c r="AA193" s="47">
        <f>Log!F193-Log!$E193</f>
        <v>-1.4844137733978392E-3</v>
      </c>
      <c r="AB193" s="47">
        <f>Log!G193-Log!$E193</f>
        <v>-1.6012427831258134E-3</v>
      </c>
      <c r="AC193" s="47">
        <f>Log!H193-Log!$E193</f>
        <v>-2.4398330944852973E-2</v>
      </c>
      <c r="AD193" s="47">
        <f>Log!I193-Log!$E193</f>
        <v>-1.9790711352235389E-2</v>
      </c>
      <c r="AE193" s="47">
        <f>Log!J193-Log!$E193</f>
        <v>-2.5126090674487327E-2</v>
      </c>
      <c r="AF193" s="47">
        <f>Log!K193-Log!$E193</f>
        <v>-1.6906615314882113E-2</v>
      </c>
      <c r="AG193" s="47">
        <f>Log!L193-Log!$E193</f>
        <v>-1.9939218093926535E-2</v>
      </c>
      <c r="AH193" s="47">
        <f>Log!M193-Log!$E193</f>
        <v>-1.8514571470553343E-2</v>
      </c>
      <c r="AI193" s="47">
        <f>Log!N193-Log!$E193</f>
        <v>-3.1136870135442946E-2</v>
      </c>
      <c r="AJ193" s="47">
        <f>Log!O193-Log!$E193</f>
        <v>-2.3992886418680737E-2</v>
      </c>
      <c r="AK193" s="47">
        <f>Log!P193-Log!$E193</f>
        <v>-2.9478263997723558E-2</v>
      </c>
      <c r="AL193" s="47">
        <f>Log!Q193-Log!$E193</f>
        <v>7.0667672321373165E-2</v>
      </c>
      <c r="AM193" s="47" t="e">
        <f>Log!R193-Log!$E193</f>
        <v>#DIV/0!</v>
      </c>
      <c r="AN193" s="47" t="e">
        <f>Log!S193-Log!$E193</f>
        <v>#DIV/0!</v>
      </c>
    </row>
    <row r="194" spans="23:40">
      <c r="W194" s="47">
        <f>Log!B194-Log!$E194</f>
        <v>1.2032481774651025E-2</v>
      </c>
      <c r="X194" s="47">
        <f>Log!C194-Log!$E194</f>
        <v>-1.13536794493133E-2</v>
      </c>
      <c r="Y194" s="47">
        <f>Log!D194-Log!$E194</f>
        <v>4.9811908064186054E-3</v>
      </c>
      <c r="Z194" s="47">
        <f>Log!E194-Log!$E194</f>
        <v>0</v>
      </c>
      <c r="AA194" s="47">
        <f>Log!F194-Log!$E194</f>
        <v>1.1268773622639464E-3</v>
      </c>
      <c r="AB194" s="47">
        <f>Log!G194-Log!$E194</f>
        <v>-4.981744825501791E-2</v>
      </c>
      <c r="AC194" s="47">
        <f>Log!H194-Log!$E194</f>
        <v>-1.9158310281406236E-2</v>
      </c>
      <c r="AD194" s="47">
        <f>Log!I194-Log!$E194</f>
        <v>1.0872897569347739E-2</v>
      </c>
      <c r="AE194" s="47">
        <f>Log!J194-Log!$E194</f>
        <v>-9.4679818515612836E-3</v>
      </c>
      <c r="AF194" s="47">
        <f>Log!K194-Log!$E194</f>
        <v>-1.9119467884994409E-2</v>
      </c>
      <c r="AG194" s="47">
        <f>Log!L194-Log!$E194</f>
        <v>-8.3260797889481482E-3</v>
      </c>
      <c r="AH194" s="47">
        <f>Log!M194-Log!$E194</f>
        <v>-5.6946254199551453E-3</v>
      </c>
      <c r="AI194" s="47">
        <f>Log!N194-Log!$E194</f>
        <v>-2.5480821824246339E-2</v>
      </c>
      <c r="AJ194" s="47">
        <f>Log!O194-Log!$E194</f>
        <v>-1.2669274867933619E-2</v>
      </c>
      <c r="AK194" s="47">
        <f>Log!P194-Log!$E194</f>
        <v>-6.8044243600869248E-2</v>
      </c>
      <c r="AL194" s="47">
        <f>Log!Q194-Log!$E194</f>
        <v>-5.2217787889399778E-2</v>
      </c>
      <c r="AM194" s="47" t="e">
        <f>Log!R194-Log!$E194</f>
        <v>#DIV/0!</v>
      </c>
      <c r="AN194" s="47" t="e">
        <f>Log!S194-Log!$E194</f>
        <v>#DIV/0!</v>
      </c>
    </row>
    <row r="195" spans="23:40">
      <c r="W195" s="47">
        <f>Log!B195-Log!$E195</f>
        <v>1.3166087778389884E-2</v>
      </c>
      <c r="X195" s="47">
        <f>Log!C195-Log!$E195</f>
        <v>-1.2531547085240975E-2</v>
      </c>
      <c r="Y195" s="47">
        <f>Log!D195-Log!$E195</f>
        <v>1.1891611563998788E-2</v>
      </c>
      <c r="Z195" s="47">
        <f>Log!E195-Log!$E195</f>
        <v>0</v>
      </c>
      <c r="AA195" s="47">
        <f>Log!F195-Log!$E195</f>
        <v>-2.8669587982463329E-4</v>
      </c>
      <c r="AB195" s="47">
        <f>Log!G195-Log!$E195</f>
        <v>-5.115204907982597E-2</v>
      </c>
      <c r="AC195" s="47">
        <f>Log!H195-Log!$E195</f>
        <v>-1.5825951775671185E-2</v>
      </c>
      <c r="AD195" s="47">
        <f>Log!I195-Log!$E195</f>
        <v>2.5054005112643832E-2</v>
      </c>
      <c r="AE195" s="47">
        <f>Log!J195-Log!$E195</f>
        <v>9.0838083733766617E-3</v>
      </c>
      <c r="AF195" s="47">
        <f>Log!K195-Log!$E195</f>
        <v>1.61965242030872E-2</v>
      </c>
      <c r="AG195" s="47">
        <f>Log!L195-Log!$E195</f>
        <v>4.0446205455169776E-4</v>
      </c>
      <c r="AH195" s="47">
        <f>Log!M195-Log!$E195</f>
        <v>-2.2790786166279407E-2</v>
      </c>
      <c r="AI195" s="47">
        <f>Log!N195-Log!$E195</f>
        <v>-8.7269669298590223E-3</v>
      </c>
      <c r="AJ195" s="47">
        <f>Log!O195-Log!$E195</f>
        <v>-4.0317126975147454E-3</v>
      </c>
      <c r="AK195" s="47">
        <f>Log!P195-Log!$E195</f>
        <v>7.4979407515974664E-3</v>
      </c>
      <c r="AL195" s="47">
        <f>Log!Q195-Log!$E195</f>
        <v>5.2062626202895257E-2</v>
      </c>
      <c r="AM195" s="47" t="e">
        <f>Log!R195-Log!$E195</f>
        <v>#DIV/0!</v>
      </c>
      <c r="AN195" s="47" t="e">
        <f>Log!S195-Log!$E195</f>
        <v>#DIV/0!</v>
      </c>
    </row>
    <row r="196" spans="23:40">
      <c r="W196" s="47">
        <f>Log!B196-Log!$E196</f>
        <v>-1.3760833914461999E-2</v>
      </c>
      <c r="X196" s="47">
        <f>Log!C196-Log!$E196</f>
        <v>4.9831134809511192E-3</v>
      </c>
      <c r="Y196" s="47">
        <f>Log!D196-Log!$E196</f>
        <v>-1.0805617632653206E-3</v>
      </c>
      <c r="Z196" s="47">
        <f>Log!E196-Log!$E196</f>
        <v>0</v>
      </c>
      <c r="AA196" s="47">
        <f>Log!F196-Log!$E196</f>
        <v>-5.6963714460298367E-5</v>
      </c>
      <c r="AB196" s="47">
        <f>Log!G196-Log!$E196</f>
        <v>-1.1231464641643131E-4</v>
      </c>
      <c r="AC196" s="47">
        <f>Log!H196-Log!$E196</f>
        <v>9.0233692029025869E-3</v>
      </c>
      <c r="AD196" s="47">
        <f>Log!I196-Log!$E196</f>
        <v>-1.0494314204567923E-2</v>
      </c>
      <c r="AE196" s="47">
        <f>Log!J196-Log!$E196</f>
        <v>3.8990247670900313E-4</v>
      </c>
      <c r="AF196" s="47">
        <f>Log!K196-Log!$E196</f>
        <v>3.478452071586893E-3</v>
      </c>
      <c r="AG196" s="47">
        <f>Log!L196-Log!$E196</f>
        <v>8.4753413442956484E-3</v>
      </c>
      <c r="AH196" s="47">
        <f>Log!M196-Log!$E196</f>
        <v>2.2831192977554723E-3</v>
      </c>
      <c r="AI196" s="47">
        <f>Log!N196-Log!$E196</f>
        <v>2.3181840739337559E-2</v>
      </c>
      <c r="AJ196" s="47">
        <f>Log!O196-Log!$E196</f>
        <v>1.4898323470027341E-2</v>
      </c>
      <c r="AK196" s="47">
        <f>Log!P196-Log!$E196</f>
        <v>-8.0818768640352895E-3</v>
      </c>
      <c r="AL196" s="47">
        <f>Log!Q196-Log!$E196</f>
        <v>-3.7872003596432405E-2</v>
      </c>
      <c r="AM196" s="47" t="e">
        <f>Log!R196-Log!$E196</f>
        <v>#DIV/0!</v>
      </c>
      <c r="AN196" s="47" t="e">
        <f>Log!S196-Log!$E196</f>
        <v>#DIV/0!</v>
      </c>
    </row>
    <row r="197" spans="23:40">
      <c r="W197" s="47">
        <f>Log!B197-Log!$E197</f>
        <v>1.7142671170489041E-2</v>
      </c>
      <c r="X197" s="47">
        <f>Log!C197-Log!$E197</f>
        <v>8.1750948127409864E-3</v>
      </c>
      <c r="Y197" s="47">
        <f>Log!D197-Log!$E197</f>
        <v>-9.363407009739342E-3</v>
      </c>
      <c r="Z197" s="47">
        <f>Log!E197-Log!$E197</f>
        <v>0</v>
      </c>
      <c r="AA197" s="47">
        <f>Log!F197-Log!$E197</f>
        <v>-8.2867560304945419E-4</v>
      </c>
      <c r="AB197" s="47">
        <f>Log!G197-Log!$E197</f>
        <v>1.2439962435850521E-2</v>
      </c>
      <c r="AC197" s="47">
        <f>Log!H197-Log!$E197</f>
        <v>5.9048274638646061E-3</v>
      </c>
      <c r="AD197" s="47">
        <f>Log!I197-Log!$E197</f>
        <v>-1.269386255559312E-2</v>
      </c>
      <c r="AE197" s="47">
        <f>Log!J197-Log!$E197</f>
        <v>1.3711199025636701E-2</v>
      </c>
      <c r="AF197" s="47">
        <f>Log!K197-Log!$E197</f>
        <v>3.7312963513648758E-3</v>
      </c>
      <c r="AG197" s="47">
        <f>Log!L197-Log!$E197</f>
        <v>9.3650683740493061E-3</v>
      </c>
      <c r="AH197" s="47">
        <f>Log!M197-Log!$E197</f>
        <v>-7.654647036051068E-3</v>
      </c>
      <c r="AI197" s="47">
        <f>Log!N197-Log!$E197</f>
        <v>-1.3035984729514553E-4</v>
      </c>
      <c r="AJ197" s="47">
        <f>Log!O197-Log!$E197</f>
        <v>1.0553358131321595E-2</v>
      </c>
      <c r="AK197" s="47">
        <f>Log!P197-Log!$E197</f>
        <v>-7.9820281971073569E-3</v>
      </c>
      <c r="AL197" s="47">
        <f>Log!Q197-Log!$E197</f>
        <v>7.3056546966690963E-2</v>
      </c>
      <c r="AM197" s="47" t="e">
        <f>Log!R197-Log!$E197</f>
        <v>#DIV/0!</v>
      </c>
      <c r="AN197" s="47" t="e">
        <f>Log!S197-Log!$E197</f>
        <v>#DIV/0!</v>
      </c>
    </row>
    <row r="198" spans="23:40">
      <c r="W198" s="47">
        <f>Log!B198-Log!$E198</f>
        <v>9.8795832551443787E-3</v>
      </c>
      <c r="X198" s="47">
        <f>Log!C198-Log!$E198</f>
        <v>-9.5277000503464059E-3</v>
      </c>
      <c r="Y198" s="47">
        <f>Log!D198-Log!$E198</f>
        <v>1.218188885967101E-2</v>
      </c>
      <c r="Z198" s="47">
        <f>Log!E198-Log!$E198</f>
        <v>0</v>
      </c>
      <c r="AA198" s="47">
        <f>Log!F198-Log!$E198</f>
        <v>8.3738129667619478E-4</v>
      </c>
      <c r="AB198" s="47">
        <f>Log!G198-Log!$E198</f>
        <v>1.0145428620685387E-2</v>
      </c>
      <c r="AC198" s="47">
        <f>Log!H198-Log!$E198</f>
        <v>-6.9856455028436794E-3</v>
      </c>
      <c r="AD198" s="47">
        <f>Log!I198-Log!$E198</f>
        <v>1.1298011446346332E-2</v>
      </c>
      <c r="AE198" s="47">
        <f>Log!J198-Log!$E198</f>
        <v>-5.7363603488248781E-3</v>
      </c>
      <c r="AF198" s="47">
        <f>Log!K198-Log!$E198</f>
        <v>4.572205716618402E-3</v>
      </c>
      <c r="AG198" s="47">
        <f>Log!L198-Log!$E198</f>
        <v>-2.8305793981022475E-3</v>
      </c>
      <c r="AH198" s="47">
        <f>Log!M198-Log!$E198</f>
        <v>-1.1464223664349377E-2</v>
      </c>
      <c r="AI198" s="47">
        <f>Log!N198-Log!$E198</f>
        <v>-6.4817685212654238E-4</v>
      </c>
      <c r="AJ198" s="47">
        <f>Log!O198-Log!$E198</f>
        <v>-1.2506842421671986E-2</v>
      </c>
      <c r="AK198" s="47">
        <f>Log!P198-Log!$E198</f>
        <v>-4.69732640107011E-2</v>
      </c>
      <c r="AL198" s="47">
        <f>Log!Q198-Log!$E198</f>
        <v>0.22590772445901222</v>
      </c>
      <c r="AM198" s="47" t="e">
        <f>Log!R198-Log!$E198</f>
        <v>#DIV/0!</v>
      </c>
      <c r="AN198" s="47" t="e">
        <f>Log!S198-Log!$E198</f>
        <v>#DIV/0!</v>
      </c>
    </row>
    <row r="199" spans="23:40">
      <c r="W199" s="47">
        <f>Log!B199-Log!$E199</f>
        <v>-1.3997170898901198E-2</v>
      </c>
      <c r="X199" s="47">
        <f>Log!C199-Log!$E199</f>
        <v>-1.3986751156017382E-2</v>
      </c>
      <c r="Y199" s="47">
        <f>Log!D199-Log!$E199</f>
        <v>-1.4219162120067304E-3</v>
      </c>
      <c r="Z199" s="47">
        <f>Log!E199-Log!$E199</f>
        <v>0</v>
      </c>
      <c r="AA199" s="47">
        <f>Log!F199-Log!$E199</f>
        <v>-4.6906720781261096E-4</v>
      </c>
      <c r="AB199" s="47">
        <f>Log!G199-Log!$E199</f>
        <v>-3.7969579345812778E-2</v>
      </c>
      <c r="AC199" s="47">
        <f>Log!H199-Log!$E199</f>
        <v>-2.3935811587938095E-2</v>
      </c>
      <c r="AD199" s="47">
        <f>Log!I199-Log!$E199</f>
        <v>4.30394209868128E-3</v>
      </c>
      <c r="AE199" s="47">
        <f>Log!J199-Log!$E199</f>
        <v>-1.4497665551219726E-2</v>
      </c>
      <c r="AF199" s="47">
        <f>Log!K199-Log!$E199</f>
        <v>-1.577188555023399E-2</v>
      </c>
      <c r="AG199" s="47">
        <f>Log!L199-Log!$E199</f>
        <v>-1.3403400624498843E-2</v>
      </c>
      <c r="AH199" s="47">
        <f>Log!M199-Log!$E199</f>
        <v>-1.9204813137307469E-2</v>
      </c>
      <c r="AI199" s="47">
        <f>Log!N199-Log!$E199</f>
        <v>-2.6740468440534126E-2</v>
      </c>
      <c r="AJ199" s="47">
        <f>Log!O199-Log!$E199</f>
        <v>-3.0046623118444901E-2</v>
      </c>
      <c r="AK199" s="47">
        <f>Log!P199-Log!$E199</f>
        <v>1.4394932251248709E-2</v>
      </c>
      <c r="AL199" s="47">
        <f>Log!Q199-Log!$E199</f>
        <v>8.014494539131109E-2</v>
      </c>
      <c r="AM199" s="47" t="e">
        <f>Log!R199-Log!$E199</f>
        <v>#DIV/0!</v>
      </c>
      <c r="AN199" s="47" t="e">
        <f>Log!S199-Log!$E199</f>
        <v>#DIV/0!</v>
      </c>
    </row>
    <row r="200" spans="23:40">
      <c r="W200" s="47">
        <f>Log!B200-Log!$E200</f>
        <v>-1.4883156338149009E-2</v>
      </c>
      <c r="X200" s="47">
        <f>Log!C200-Log!$E200</f>
        <v>-1.9816960621083402E-2</v>
      </c>
      <c r="Y200" s="47">
        <f>Log!D200-Log!$E200</f>
        <v>-4.5576381599390621E-3</v>
      </c>
      <c r="Z200" s="47">
        <f>Log!E200-Log!$E200</f>
        <v>0</v>
      </c>
      <c r="AA200" s="47">
        <f>Log!F200-Log!$E200</f>
        <v>-1.0351326141549311E-3</v>
      </c>
      <c r="AB200" s="47">
        <f>Log!G200-Log!$E200</f>
        <v>-3.3886189470945863E-2</v>
      </c>
      <c r="AC200" s="47">
        <f>Log!H200-Log!$E200</f>
        <v>-4.0406118731990404E-3</v>
      </c>
      <c r="AD200" s="47">
        <f>Log!I200-Log!$E200</f>
        <v>-8.4856953456902452E-3</v>
      </c>
      <c r="AE200" s="47">
        <f>Log!J200-Log!$E200</f>
        <v>-2.9139734257027476E-4</v>
      </c>
      <c r="AF200" s="47">
        <f>Log!K200-Log!$E200</f>
        <v>-3.2635858278657393E-3</v>
      </c>
      <c r="AG200" s="47">
        <f>Log!L200-Log!$E200</f>
        <v>4.5204739357050921E-4</v>
      </c>
      <c r="AH200" s="47">
        <f>Log!M200-Log!$E200</f>
        <v>-9.9057921624887118E-3</v>
      </c>
      <c r="AI200" s="47">
        <f>Log!N200-Log!$E200</f>
        <v>4.377762050074667E-3</v>
      </c>
      <c r="AJ200" s="47">
        <f>Log!O200-Log!$E200</f>
        <v>7.2637401395459263E-3</v>
      </c>
      <c r="AK200" s="47">
        <f>Log!P200-Log!$E200</f>
        <v>1.3255103983768123E-2</v>
      </c>
      <c r="AL200" s="47">
        <f>Log!Q200-Log!$E200</f>
        <v>7.3236274604656898E-2</v>
      </c>
      <c r="AM200" s="47">
        <f>Log!R200-Log!$E200</f>
        <v>-6.1258418069969379E-3</v>
      </c>
      <c r="AN200" s="47" t="e">
        <f>Log!S200-Log!$E200</f>
        <v>#DIV/0!</v>
      </c>
    </row>
    <row r="201" spans="23:40">
      <c r="W201" s="47">
        <f>Log!B201-Log!$E201</f>
        <v>3.4279301688594304E-3</v>
      </c>
      <c r="X201" s="47">
        <f>Log!C201-Log!$E201</f>
        <v>8.5549492007766532E-3</v>
      </c>
      <c r="Y201" s="47">
        <f>Log!D201-Log!$E201</f>
        <v>-1.4500606431796221E-2</v>
      </c>
      <c r="Z201" s="47">
        <f>Log!E201-Log!$E201</f>
        <v>0</v>
      </c>
      <c r="AA201" s="47">
        <f>Log!F201-Log!$E201</f>
        <v>1.1148594492577275E-4</v>
      </c>
      <c r="AB201" s="47">
        <f>Log!G201-Log!$E201</f>
        <v>-3.283677081762363E-3</v>
      </c>
      <c r="AC201" s="47">
        <f>Log!H201-Log!$E201</f>
        <v>6.255942903032741E-3</v>
      </c>
      <c r="AD201" s="47">
        <f>Log!I201-Log!$E201</f>
        <v>-9.9127381343702987E-3</v>
      </c>
      <c r="AE201" s="47">
        <f>Log!J201-Log!$E201</f>
        <v>-1.6640502821352841E-3</v>
      </c>
      <c r="AF201" s="47">
        <f>Log!K201-Log!$E201</f>
        <v>-5.1022199954553569E-4</v>
      </c>
      <c r="AG201" s="47">
        <f>Log!L201-Log!$E201</f>
        <v>-1.6242575788610797E-2</v>
      </c>
      <c r="AH201" s="47">
        <f>Log!M201-Log!$E201</f>
        <v>4.7645688516082512E-3</v>
      </c>
      <c r="AI201" s="47">
        <f>Log!N201-Log!$E201</f>
        <v>1.4741157499329343E-2</v>
      </c>
      <c r="AJ201" s="47">
        <f>Log!O201-Log!$E201</f>
        <v>6.1773290815004007E-3</v>
      </c>
      <c r="AK201" s="47">
        <f>Log!P201-Log!$E201</f>
        <v>-1.4785380478168892E-2</v>
      </c>
      <c r="AL201" s="47">
        <f>Log!Q201-Log!$E201</f>
        <v>0.41271811747828224</v>
      </c>
      <c r="AM201" s="47">
        <f>Log!R201-Log!$E201</f>
        <v>7.083958196879632E-2</v>
      </c>
      <c r="AN201" s="47" t="e">
        <f>Log!S201-Log!$E201</f>
        <v>#DIV/0!</v>
      </c>
    </row>
    <row r="202" spans="23:40">
      <c r="W202" s="47">
        <f>Log!B202-Log!$E202</f>
        <v>-2.2840494539696599E-2</v>
      </c>
      <c r="X202" s="47">
        <f>Log!C202-Log!$E202</f>
        <v>-7.8733297440929696E-3</v>
      </c>
      <c r="Y202" s="47">
        <f>Log!D202-Log!$E202</f>
        <v>-2.3867443178939438E-2</v>
      </c>
      <c r="Z202" s="47">
        <f>Log!E202-Log!$E202</f>
        <v>0</v>
      </c>
      <c r="AA202" s="47">
        <f>Log!F202-Log!$E202</f>
        <v>-1.0176160515172037E-3</v>
      </c>
      <c r="AB202" s="47">
        <f>Log!G202-Log!$E202</f>
        <v>-6.4978103615792697E-3</v>
      </c>
      <c r="AC202" s="47">
        <f>Log!H202-Log!$E202</f>
        <v>-1.1498847743042319E-3</v>
      </c>
      <c r="AD202" s="47">
        <f>Log!I202-Log!$E202</f>
        <v>-1.9805028478831373E-2</v>
      </c>
      <c r="AE202" s="47">
        <f>Log!J202-Log!$E202</f>
        <v>-3.5667401284236065E-3</v>
      </c>
      <c r="AF202" s="47">
        <f>Log!K202-Log!$E202</f>
        <v>-2.1024607564418756E-2</v>
      </c>
      <c r="AG202" s="47">
        <f>Log!L202-Log!$E202</f>
        <v>-1.1495678758739882E-2</v>
      </c>
      <c r="AH202" s="47">
        <f>Log!M202-Log!$E202</f>
        <v>1.2709191128013915E-2</v>
      </c>
      <c r="AI202" s="47">
        <f>Log!N202-Log!$E202</f>
        <v>-2.2097938905991404E-2</v>
      </c>
      <c r="AJ202" s="47">
        <f>Log!O202-Log!$E202</f>
        <v>-1.3970762795684438E-2</v>
      </c>
      <c r="AK202" s="47">
        <f>Log!P202-Log!$E202</f>
        <v>-1.5062790078651111E-2</v>
      </c>
      <c r="AL202" s="47">
        <f>Log!Q202-Log!$E202</f>
        <v>0.45259048471150432</v>
      </c>
      <c r="AM202" s="47">
        <f>Log!R202-Log!$E202</f>
        <v>0.28475748488834279</v>
      </c>
      <c r="AN202" s="47" t="e">
        <f>Log!S202-Log!$E202</f>
        <v>#DIV/0!</v>
      </c>
    </row>
    <row r="203" spans="23:40">
      <c r="W203" s="47">
        <f>Log!B203-Log!$E203</f>
        <v>-1.3313442473613588E-2</v>
      </c>
      <c r="X203" s="47">
        <f>Log!C203-Log!$E203</f>
        <v>-7.282418939890789E-3</v>
      </c>
      <c r="Y203" s="47">
        <f>Log!D203-Log!$E203</f>
        <v>1.5941187559185069E-3</v>
      </c>
      <c r="Z203" s="47">
        <f>Log!E203-Log!$E203</f>
        <v>0</v>
      </c>
      <c r="AA203" s="47">
        <f>Log!F203-Log!$E203</f>
        <v>3.3181730451592797E-4</v>
      </c>
      <c r="AB203" s="47">
        <f>Log!G203-Log!$E203</f>
        <v>1.5971893715535541E-2</v>
      </c>
      <c r="AC203" s="47">
        <f>Log!H203-Log!$E203</f>
        <v>-1.4983300295016756E-2</v>
      </c>
      <c r="AD203" s="47">
        <f>Log!I203-Log!$E203</f>
        <v>-4.6097750868849385E-3</v>
      </c>
      <c r="AE203" s="47">
        <f>Log!J203-Log!$E203</f>
        <v>-1.8071647403191896E-2</v>
      </c>
      <c r="AF203" s="47">
        <f>Log!K203-Log!$E203</f>
        <v>-1.8426362830957846E-2</v>
      </c>
      <c r="AG203" s="47">
        <f>Log!L203-Log!$E203</f>
        <v>-1.4486479169035268E-2</v>
      </c>
      <c r="AH203" s="47">
        <f>Log!M203-Log!$E203</f>
        <v>-1.1025963801124581E-2</v>
      </c>
      <c r="AI203" s="47">
        <f>Log!N203-Log!$E203</f>
        <v>-2.506196745664176E-2</v>
      </c>
      <c r="AJ203" s="47">
        <f>Log!O203-Log!$E203</f>
        <v>-1.0539155981140878E-2</v>
      </c>
      <c r="AK203" s="47">
        <f>Log!P203-Log!$E203</f>
        <v>-2.0164835753354746E-2</v>
      </c>
      <c r="AL203" s="47">
        <f>Log!Q203-Log!$E203</f>
        <v>0.39301469978545073</v>
      </c>
      <c r="AM203" s="47">
        <f>Log!R203-Log!$E203</f>
        <v>0.83999038552904204</v>
      </c>
      <c r="AN203" s="47" t="e">
        <f>Log!S203-Log!$E203</f>
        <v>#DIV/0!</v>
      </c>
    </row>
    <row r="204" spans="23:40">
      <c r="W204" s="47">
        <f>Log!B204-Log!$E204</f>
        <v>1.1852872563415705E-3</v>
      </c>
      <c r="X204" s="47">
        <f>Log!C204-Log!$E204</f>
        <v>-6.9171024127667215E-3</v>
      </c>
      <c r="Y204" s="47">
        <f>Log!D204-Log!$E204</f>
        <v>-2.2878616874837606E-2</v>
      </c>
      <c r="Z204" s="47">
        <f>Log!E204-Log!$E204</f>
        <v>0</v>
      </c>
      <c r="AA204" s="47">
        <f>Log!F204-Log!$E204</f>
        <v>-3.1577428372534249E-4</v>
      </c>
      <c r="AB204" s="47">
        <f>Log!G204-Log!$E204</f>
        <v>2.2213318421527406E-2</v>
      </c>
      <c r="AC204" s="47">
        <f>Log!H204-Log!$E204</f>
        <v>-1.5786551943066615E-3</v>
      </c>
      <c r="AD204" s="47">
        <f>Log!I204-Log!$E204</f>
        <v>-1.6043554171238764E-2</v>
      </c>
      <c r="AE204" s="47">
        <f>Log!J204-Log!$E204</f>
        <v>-2.2168120131302307E-3</v>
      </c>
      <c r="AF204" s="47">
        <f>Log!K204-Log!$E204</f>
        <v>-3.9712708358262327E-3</v>
      </c>
      <c r="AG204" s="47">
        <f>Log!L204-Log!$E204</f>
        <v>1.2692369895519451E-3</v>
      </c>
      <c r="AH204" s="47">
        <f>Log!M204-Log!$E204</f>
        <v>9.0171412464039227E-3</v>
      </c>
      <c r="AI204" s="47">
        <f>Log!N204-Log!$E204</f>
        <v>9.3326108992320134E-3</v>
      </c>
      <c r="AJ204" s="47">
        <f>Log!O204-Log!$E204</f>
        <v>6.1425047182610739E-3</v>
      </c>
      <c r="AK204" s="47">
        <f>Log!P204-Log!$E204</f>
        <v>-3.4138117144586713E-2</v>
      </c>
      <c r="AL204" s="47">
        <f>Log!Q204-Log!$E204</f>
        <v>0.23276392126712589</v>
      </c>
      <c r="AM204" s="47">
        <f>Log!R204-Log!$E204</f>
        <v>1.2602807836781984</v>
      </c>
      <c r="AN204" s="47" t="e">
        <f>Log!S204-Log!$E204</f>
        <v>#DIV/0!</v>
      </c>
    </row>
    <row r="205" spans="23:40">
      <c r="W205" s="47">
        <f>Log!B205-Log!$E205</f>
        <v>3.6432611161868298E-3</v>
      </c>
      <c r="X205" s="47">
        <f>Log!C205-Log!$E205</f>
        <v>-8.8142063532107712E-3</v>
      </c>
      <c r="Y205" s="47">
        <f>Log!D205-Log!$E205</f>
        <v>-7.5690459546832074E-3</v>
      </c>
      <c r="Z205" s="47">
        <f>Log!E205-Log!$E205</f>
        <v>0</v>
      </c>
      <c r="AA205" s="47">
        <f>Log!F205-Log!$E205</f>
        <v>-1.871048696965253E-4</v>
      </c>
      <c r="AB205" s="47">
        <f>Log!G205-Log!$E205</f>
        <v>-1.5563858779422837E-2</v>
      </c>
      <c r="AC205" s="47">
        <f>Log!H205-Log!$E205</f>
        <v>-2.393471136205058E-3</v>
      </c>
      <c r="AD205" s="47">
        <f>Log!I205-Log!$E205</f>
        <v>-1.0264361162299699E-2</v>
      </c>
      <c r="AE205" s="47">
        <f>Log!J205-Log!$E205</f>
        <v>-6.8101381170452054E-3</v>
      </c>
      <c r="AF205" s="47">
        <f>Log!K205-Log!$E205</f>
        <v>-6.9465940547745308E-3</v>
      </c>
      <c r="AG205" s="47">
        <f>Log!L205-Log!$E205</f>
        <v>-2.4805753347069415E-3</v>
      </c>
      <c r="AH205" s="47">
        <f>Log!M205-Log!$E205</f>
        <v>7.582284772630999E-3</v>
      </c>
      <c r="AI205" s="47">
        <f>Log!N205-Log!$E205</f>
        <v>3.0773564891230969E-4</v>
      </c>
      <c r="AJ205" s="47">
        <f>Log!O205-Log!$E205</f>
        <v>3.3126430321617716E-3</v>
      </c>
      <c r="AK205" s="47">
        <f>Log!P205-Log!$E205</f>
        <v>-4.3581269514794555E-4</v>
      </c>
      <c r="AL205" s="47">
        <f>Log!Q205-Log!$E205</f>
        <v>-0.2258276557756855</v>
      </c>
      <c r="AM205" s="47">
        <f>Log!R205-Log!$E205</f>
        <v>-0.23742306951578257</v>
      </c>
      <c r="AN205" s="47" t="e">
        <f>Log!S205-Log!$E205</f>
        <v>#DIV/0!</v>
      </c>
    </row>
    <row r="206" spans="23:40">
      <c r="W206" s="47">
        <f>Log!B206-Log!$E206</f>
        <v>3.6430651486213774E-3</v>
      </c>
      <c r="X206" s="47">
        <f>Log!C206-Log!$E206</f>
        <v>4.2576988653115575E-3</v>
      </c>
      <c r="Y206" s="47">
        <f>Log!D206-Log!$E206</f>
        <v>-1.0875556641823485E-3</v>
      </c>
      <c r="Z206" s="47">
        <f>Log!E206-Log!$E206</f>
        <v>0</v>
      </c>
      <c r="AA206" s="47">
        <f>Log!F206-Log!$E206</f>
        <v>5.1760087933172549E-5</v>
      </c>
      <c r="AB206" s="47">
        <f>Log!G206-Log!$E206</f>
        <v>2.7108681394863863E-2</v>
      </c>
      <c r="AC206" s="47">
        <f>Log!H206-Log!$E206</f>
        <v>5.8427089591544185E-3</v>
      </c>
      <c r="AD206" s="47">
        <f>Log!I206-Log!$E206</f>
        <v>-5.676412518213823E-3</v>
      </c>
      <c r="AE206" s="47">
        <f>Log!J206-Log!$E206</f>
        <v>1.0013082087213637E-2</v>
      </c>
      <c r="AF206" s="47">
        <f>Log!K206-Log!$E206</f>
        <v>3.7994044312915365E-3</v>
      </c>
      <c r="AG206" s="47">
        <f>Log!L206-Log!$E206</f>
        <v>3.5640129276772962E-3</v>
      </c>
      <c r="AH206" s="47">
        <f>Log!M206-Log!$E206</f>
        <v>2.1245535198238692E-2</v>
      </c>
      <c r="AI206" s="47">
        <f>Log!N206-Log!$E206</f>
        <v>1.2704350493295226E-2</v>
      </c>
      <c r="AJ206" s="47">
        <f>Log!O206-Log!$E206</f>
        <v>1.8041795178549355E-2</v>
      </c>
      <c r="AK206" s="47">
        <f>Log!P206-Log!$E206</f>
        <v>-2.3136314769912035E-3</v>
      </c>
      <c r="AL206" s="47">
        <f>Log!Q206-Log!$E206</f>
        <v>0.14444992327699951</v>
      </c>
      <c r="AM206" s="47">
        <f>Log!R206-Log!$E206</f>
        <v>0.1114580789126188</v>
      </c>
      <c r="AN206" s="47" t="e">
        <f>Log!S206-Log!$E206</f>
        <v>#DIV/0!</v>
      </c>
    </row>
    <row r="207" spans="23:40">
      <c r="W207" s="47">
        <f>Log!B207-Log!$E207</f>
        <v>4.2098757291071411E-3</v>
      </c>
      <c r="X207" s="47">
        <f>Log!C207-Log!$E207</f>
        <v>1.8348578790487659E-2</v>
      </c>
      <c r="Y207" s="47">
        <f>Log!D207-Log!$E207</f>
        <v>-1.2381522839011155E-3</v>
      </c>
      <c r="Z207" s="47">
        <f>Log!E207-Log!$E207</f>
        <v>0</v>
      </c>
      <c r="AA207" s="47">
        <f>Log!F207-Log!$E207</f>
        <v>9.0334896559174545E-4</v>
      </c>
      <c r="AB207" s="47">
        <f>Log!G207-Log!$E207</f>
        <v>-9.6497652066736359E-3</v>
      </c>
      <c r="AC207" s="47">
        <f>Log!H207-Log!$E207</f>
        <v>1.5755232121633329E-2</v>
      </c>
      <c r="AD207" s="47">
        <f>Log!I207-Log!$E207</f>
        <v>-4.7164415719798455E-3</v>
      </c>
      <c r="AE207" s="47">
        <f>Log!J207-Log!$E207</f>
        <v>9.7112078063520627E-3</v>
      </c>
      <c r="AF207" s="47">
        <f>Log!K207-Log!$E207</f>
        <v>1.8928937117353047E-2</v>
      </c>
      <c r="AG207" s="47">
        <f>Log!L207-Log!$E207</f>
        <v>1.8210066116566274E-2</v>
      </c>
      <c r="AH207" s="47">
        <f>Log!M207-Log!$E207</f>
        <v>2.024949155857932E-2</v>
      </c>
      <c r="AI207" s="47">
        <f>Log!N207-Log!$E207</f>
        <v>2.5168537798670041E-2</v>
      </c>
      <c r="AJ207" s="47">
        <f>Log!O207-Log!$E207</f>
        <v>1.4717795021111053E-2</v>
      </c>
      <c r="AK207" s="47">
        <f>Log!P207-Log!$E207</f>
        <v>1.3956712698515946E-2</v>
      </c>
      <c r="AL207" s="47">
        <f>Log!Q207-Log!$E207</f>
        <v>-0.34799840939303489</v>
      </c>
      <c r="AM207" s="47">
        <f>Log!R207-Log!$E207</f>
        <v>-0.52545761107007682</v>
      </c>
      <c r="AN207" s="47" t="e">
        <f>Log!S207-Log!$E207</f>
        <v>#DIV/0!</v>
      </c>
    </row>
    <row r="208" spans="23:40">
      <c r="W208" s="47">
        <f>Log!B208-Log!$E208</f>
        <v>-2.4326718456531764E-2</v>
      </c>
      <c r="X208" s="47">
        <f>Log!C208-Log!$E208</f>
        <v>-2.2596028096240214E-2</v>
      </c>
      <c r="Y208" s="47">
        <f>Log!D208-Log!$E208</f>
        <v>-8.5910974112159595E-3</v>
      </c>
      <c r="Z208" s="47">
        <f>Log!E208-Log!$E208</f>
        <v>0</v>
      </c>
      <c r="AA208" s="47">
        <f>Log!F208-Log!$E208</f>
        <v>-1.9089580241260055E-3</v>
      </c>
      <c r="AB208" s="47">
        <f>Log!G208-Log!$E208</f>
        <v>2.4074535240546126E-3</v>
      </c>
      <c r="AC208" s="47">
        <f>Log!H208-Log!$E208</f>
        <v>-2.5209026448379475E-2</v>
      </c>
      <c r="AD208" s="47">
        <f>Log!I208-Log!$E208</f>
        <v>-9.8166745101104652E-3</v>
      </c>
      <c r="AE208" s="47">
        <f>Log!J208-Log!$E208</f>
        <v>-3.4124444435890508E-2</v>
      </c>
      <c r="AF208" s="47">
        <f>Log!K208-Log!$E208</f>
        <v>-1.7202503050253233E-2</v>
      </c>
      <c r="AG208" s="47">
        <f>Log!L208-Log!$E208</f>
        <v>-3.0203633565908272E-2</v>
      </c>
      <c r="AH208" s="47">
        <f>Log!M208-Log!$E208</f>
        <v>-2.1434396877876304E-2</v>
      </c>
      <c r="AI208" s="47">
        <f>Log!N208-Log!$E208</f>
        <v>-2.279193256771183E-2</v>
      </c>
      <c r="AJ208" s="47">
        <f>Log!O208-Log!$E208</f>
        <v>-2.7250696536538336E-2</v>
      </c>
      <c r="AK208" s="47">
        <f>Log!P208-Log!$E208</f>
        <v>-5.3871921805016681E-2</v>
      </c>
      <c r="AL208" s="47">
        <f>Log!Q208-Log!$E208</f>
        <v>0.18071311788893643</v>
      </c>
      <c r="AM208" s="47">
        <f>Log!R208-Log!$E208</f>
        <v>0.28446073647836134</v>
      </c>
      <c r="AN208" s="47" t="e">
        <f>Log!S208-Log!$E208</f>
        <v>#DIV/0!</v>
      </c>
    </row>
    <row r="209" spans="23:40">
      <c r="W209" s="47">
        <f>Log!B209-Log!$E209</f>
        <v>-1.2055489842212285E-2</v>
      </c>
      <c r="X209" s="47">
        <f>Log!C209-Log!$E209</f>
        <v>-1.9276833783485194E-2</v>
      </c>
      <c r="Y209" s="47">
        <f>Log!D209-Log!$E209</f>
        <v>-1.2269845710854412E-2</v>
      </c>
      <c r="Z209" s="47">
        <f>Log!E209-Log!$E209</f>
        <v>0</v>
      </c>
      <c r="AA209" s="47">
        <f>Log!F209-Log!$E209</f>
        <v>-1.1613856544428324E-3</v>
      </c>
      <c r="AB209" s="47">
        <f>Log!G209-Log!$E209</f>
        <v>-1.3102958599814446E-2</v>
      </c>
      <c r="AC209" s="47">
        <f>Log!H209-Log!$E209</f>
        <v>-2.0082042496589007E-2</v>
      </c>
      <c r="AD209" s="47">
        <f>Log!I209-Log!$E209</f>
        <v>-1.4164660140560455E-2</v>
      </c>
      <c r="AE209" s="47">
        <f>Log!J209-Log!$E209</f>
        <v>-1.8075204766036117E-2</v>
      </c>
      <c r="AF209" s="47">
        <f>Log!K209-Log!$E209</f>
        <v>-1.9725266245517455E-2</v>
      </c>
      <c r="AG209" s="47">
        <f>Log!L209-Log!$E209</f>
        <v>-2.2926786977021746E-2</v>
      </c>
      <c r="AH209" s="47">
        <f>Log!M209-Log!$E209</f>
        <v>-8.1766092058584896E-3</v>
      </c>
      <c r="AI209" s="47">
        <f>Log!N209-Log!$E209</f>
        <v>-2.1872503053780499E-2</v>
      </c>
      <c r="AJ209" s="47">
        <f>Log!O209-Log!$E209</f>
        <v>-1.4864227060340553E-2</v>
      </c>
      <c r="AK209" s="47">
        <f>Log!P209-Log!$E209</f>
        <v>-1.0182212055546182E-3</v>
      </c>
      <c r="AL209" s="47">
        <f>Log!Q209-Log!$E209</f>
        <v>0.23999040779219244</v>
      </c>
      <c r="AM209" s="47">
        <f>Log!R209-Log!$E209</f>
        <v>4.2635387638053579E-2</v>
      </c>
      <c r="AN209" s="47" t="e">
        <f>Log!S209-Log!$E209</f>
        <v>#DIV/0!</v>
      </c>
    </row>
    <row r="210" spans="23:40">
      <c r="W210" s="47">
        <f>Log!B210-Log!$E210</f>
        <v>-6.2122109324367018E-3</v>
      </c>
      <c r="X210" s="47">
        <f>Log!C210-Log!$E210</f>
        <v>1.1046640192442472E-2</v>
      </c>
      <c r="Y210" s="47">
        <f>Log!D210-Log!$E210</f>
        <v>1.0018802378424077E-2</v>
      </c>
      <c r="Z210" s="47">
        <f>Log!E210-Log!$E210</f>
        <v>0</v>
      </c>
      <c r="AA210" s="47">
        <f>Log!F210-Log!$E210</f>
        <v>1.0211051095590342E-3</v>
      </c>
      <c r="AB210" s="47">
        <f>Log!G210-Log!$E210</f>
        <v>-4.3389607148192275E-2</v>
      </c>
      <c r="AC210" s="47">
        <f>Log!H210-Log!$E210</f>
        <v>6.4444160575013428E-3</v>
      </c>
      <c r="AD210" s="47">
        <f>Log!I210-Log!$E210</f>
        <v>5.4561515972258428E-3</v>
      </c>
      <c r="AE210" s="47">
        <f>Log!J210-Log!$E210</f>
        <v>5.4324983115253021E-3</v>
      </c>
      <c r="AF210" s="47">
        <f>Log!K210-Log!$E210</f>
        <v>5.65586387086348E-3</v>
      </c>
      <c r="AG210" s="47">
        <f>Log!L210-Log!$E210</f>
        <v>1.1302234509717188E-3</v>
      </c>
      <c r="AH210" s="47">
        <f>Log!M210-Log!$E210</f>
        <v>1.4952694029634004E-2</v>
      </c>
      <c r="AI210" s="47">
        <f>Log!N210-Log!$E210</f>
        <v>1.024119008451263E-2</v>
      </c>
      <c r="AJ210" s="47">
        <f>Log!O210-Log!$E210</f>
        <v>1.326982940220583E-2</v>
      </c>
      <c r="AK210" s="47">
        <f>Log!P210-Log!$E210</f>
        <v>1.6596385860130604E-2</v>
      </c>
      <c r="AL210" s="47">
        <f>Log!Q210-Log!$E210</f>
        <v>-7.1816419884766308E-2</v>
      </c>
      <c r="AM210" s="47">
        <f>Log!R210-Log!$E210</f>
        <v>-1.9210874483414596E-2</v>
      </c>
      <c r="AN210" s="47" t="e">
        <f>Log!S210-Log!$E210</f>
        <v>#DIV/0!</v>
      </c>
    </row>
    <row r="211" spans="23:40">
      <c r="W211" s="47">
        <f>Log!B211-Log!$E211</f>
        <v>-9.4227540420343571E-3</v>
      </c>
      <c r="X211" s="47">
        <f>Log!C211-Log!$E211</f>
        <v>-2.311246135529681E-2</v>
      </c>
      <c r="Y211" s="47">
        <f>Log!D211-Log!$E211</f>
        <v>-1.1510870671523361E-3</v>
      </c>
      <c r="Z211" s="47">
        <f>Log!E211-Log!$E211</f>
        <v>0</v>
      </c>
      <c r="AA211" s="47">
        <f>Log!F211-Log!$E211</f>
        <v>1.408883062706548E-3</v>
      </c>
      <c r="AB211" s="47">
        <f>Log!G211-Log!$E211</f>
        <v>-2.1267038906011412E-3</v>
      </c>
      <c r="AC211" s="47">
        <f>Log!H211-Log!$E211</f>
        <v>-2.4204649359462777E-3</v>
      </c>
      <c r="AD211" s="47">
        <f>Log!I211-Log!$E211</f>
        <v>3.8017999711166687E-3</v>
      </c>
      <c r="AE211" s="47">
        <f>Log!J211-Log!$E211</f>
        <v>1.6607119689864003E-3</v>
      </c>
      <c r="AF211" s="47">
        <f>Log!K211-Log!$E211</f>
        <v>2.6261378061175995E-3</v>
      </c>
      <c r="AG211" s="47">
        <f>Log!L211-Log!$E211</f>
        <v>3.0918040457923309E-3</v>
      </c>
      <c r="AH211" s="47">
        <f>Log!M211-Log!$E211</f>
        <v>-8.1559156526838164E-3</v>
      </c>
      <c r="AI211" s="47">
        <f>Log!N211-Log!$E211</f>
        <v>-1.6758779723419961E-2</v>
      </c>
      <c r="AJ211" s="47">
        <f>Log!O211-Log!$E211</f>
        <v>-9.0176215190280046E-3</v>
      </c>
      <c r="AK211" s="47">
        <f>Log!P211-Log!$E211</f>
        <v>4.2923774464715186E-3</v>
      </c>
      <c r="AL211" s="47">
        <f>Log!Q211-Log!$E211</f>
        <v>1.0356465842927477E-2</v>
      </c>
      <c r="AM211" s="47">
        <f>Log!R211-Log!$E211</f>
        <v>-2.4976546273212698E-2</v>
      </c>
      <c r="AN211" s="47" t="e">
        <f>Log!S211-Log!$E211</f>
        <v>#DIV/0!</v>
      </c>
    </row>
    <row r="212" spans="23:40">
      <c r="W212" s="47">
        <f>Log!B212-Log!$E212</f>
        <v>-1.2555409651086613E-3</v>
      </c>
      <c r="X212" s="47">
        <f>Log!C212-Log!$E212</f>
        <v>-6.5721488176121098E-3</v>
      </c>
      <c r="Y212" s="47">
        <f>Log!D212-Log!$E212</f>
        <v>1.6228679855035506E-3</v>
      </c>
      <c r="Z212" s="47">
        <f>Log!E212-Log!$E212</f>
        <v>0</v>
      </c>
      <c r="AA212" s="47">
        <f>Log!F212-Log!$E212</f>
        <v>-3.3499254503586572E-4</v>
      </c>
      <c r="AB212" s="47">
        <f>Log!G212-Log!$E212</f>
        <v>-8.5397517398642757E-3</v>
      </c>
      <c r="AC212" s="47">
        <f>Log!H212-Log!$E212</f>
        <v>6.4354036978542923E-4</v>
      </c>
      <c r="AD212" s="47">
        <f>Log!I212-Log!$E212</f>
        <v>1.5643819987650528E-3</v>
      </c>
      <c r="AE212" s="47">
        <f>Log!J212-Log!$E212</f>
        <v>-8.811079518955843E-3</v>
      </c>
      <c r="AF212" s="47">
        <f>Log!K212-Log!$E212</f>
        <v>2.6986346980625324E-3</v>
      </c>
      <c r="AG212" s="47">
        <f>Log!L212-Log!$E212</f>
        <v>-7.8490490397879163E-3</v>
      </c>
      <c r="AH212" s="47">
        <f>Log!M212-Log!$E212</f>
        <v>-8.6092158391460113E-3</v>
      </c>
      <c r="AI212" s="47">
        <f>Log!N212-Log!$E212</f>
        <v>4.5359159361138589E-3</v>
      </c>
      <c r="AJ212" s="47">
        <f>Log!O212-Log!$E212</f>
        <v>2.9834542399192303E-3</v>
      </c>
      <c r="AK212" s="47">
        <f>Log!P212-Log!$E212</f>
        <v>4.43935244064134E-3</v>
      </c>
      <c r="AL212" s="47">
        <f>Log!Q212-Log!$E212</f>
        <v>5.1894642803370174E-2</v>
      </c>
      <c r="AM212" s="47">
        <f>Log!R212-Log!$E212</f>
        <v>-0.10982337784820143</v>
      </c>
      <c r="AN212" s="47" t="e">
        <f>Log!S212-Log!$E212</f>
        <v>#DIV/0!</v>
      </c>
    </row>
    <row r="213" spans="23:40">
      <c r="W213" s="47">
        <f>Log!B213-Log!$E213</f>
        <v>6.696154287370238E-3</v>
      </c>
      <c r="X213" s="47">
        <f>Log!C213-Log!$E213</f>
        <v>5.1803986720770079E-3</v>
      </c>
      <c r="Y213" s="47">
        <f>Log!D213-Log!$E213</f>
        <v>8.3375979426831264E-3</v>
      </c>
      <c r="Z213" s="47">
        <f>Log!E213-Log!$E213</f>
        <v>0</v>
      </c>
      <c r="AA213" s="47">
        <f>Log!F213-Log!$E213</f>
        <v>1.5682181419582573E-3</v>
      </c>
      <c r="AB213" s="47">
        <f>Log!G213-Log!$E213</f>
        <v>3.6850873283075035E-2</v>
      </c>
      <c r="AC213" s="47">
        <f>Log!H213-Log!$E213</f>
        <v>2.6032437753227358E-2</v>
      </c>
      <c r="AD213" s="47">
        <f>Log!I213-Log!$E213</f>
        <v>2.3310472373084739E-2</v>
      </c>
      <c r="AE213" s="47">
        <f>Log!J213-Log!$E213</f>
        <v>2.3320695578819783E-2</v>
      </c>
      <c r="AF213" s="47">
        <f>Log!K213-Log!$E213</f>
        <v>6.8139717858253096E-3</v>
      </c>
      <c r="AG213" s="47">
        <f>Log!L213-Log!$E213</f>
        <v>2.2928185972113289E-2</v>
      </c>
      <c r="AH213" s="47">
        <f>Log!M213-Log!$E213</f>
        <v>2.542041891098477E-2</v>
      </c>
      <c r="AI213" s="47">
        <f>Log!N213-Log!$E213</f>
        <v>1.4453334846043607E-2</v>
      </c>
      <c r="AJ213" s="47">
        <f>Log!O213-Log!$E213</f>
        <v>2.0140906899699721E-2</v>
      </c>
      <c r="AK213" s="47">
        <f>Log!P213-Log!$E213</f>
        <v>3.8003885970772408E-2</v>
      </c>
      <c r="AL213" s="47">
        <f>Log!Q213-Log!$E213</f>
        <v>-3.100220639633133E-2</v>
      </c>
      <c r="AM213" s="47">
        <f>Log!R213-Log!$E213</f>
        <v>2.5256358707598237E-3</v>
      </c>
      <c r="AN213" s="47" t="e">
        <f>Log!S213-Log!$E213</f>
        <v>#DIV/0!</v>
      </c>
    </row>
    <row r="214" spans="23:40">
      <c r="W214" s="47">
        <f>Log!B214-Log!$E214</f>
        <v>-7.917632642715236E-3</v>
      </c>
      <c r="X214" s="47">
        <f>Log!C214-Log!$E214</f>
        <v>8.9536772661723881E-3</v>
      </c>
      <c r="Y214" s="47">
        <f>Log!D214-Log!$E214</f>
        <v>7.2847324853256255E-3</v>
      </c>
      <c r="Z214" s="47">
        <f>Log!E214-Log!$E214</f>
        <v>0</v>
      </c>
      <c r="AA214" s="47">
        <f>Log!F214-Log!$E214</f>
        <v>1.7030294534433124E-4</v>
      </c>
      <c r="AB214" s="47">
        <f>Log!G214-Log!$E214</f>
        <v>-1.4412963118604193E-3</v>
      </c>
      <c r="AC214" s="47">
        <f>Log!H214-Log!$E214</f>
        <v>1.4928592754746315E-2</v>
      </c>
      <c r="AD214" s="47">
        <f>Log!I214-Log!$E214</f>
        <v>-6.6067148404807576E-3</v>
      </c>
      <c r="AE214" s="47">
        <f>Log!J214-Log!$E214</f>
        <v>1.5033981903369143E-2</v>
      </c>
      <c r="AF214" s="47">
        <f>Log!K214-Log!$E214</f>
        <v>7.1487325755524439E-3</v>
      </c>
      <c r="AG214" s="47">
        <f>Log!L214-Log!$E214</f>
        <v>5.9828269533535247E-3</v>
      </c>
      <c r="AH214" s="47">
        <f>Log!M214-Log!$E214</f>
        <v>-5.9214533561557751E-3</v>
      </c>
      <c r="AI214" s="47">
        <f>Log!N214-Log!$E214</f>
        <v>2.2219853359482379E-2</v>
      </c>
      <c r="AJ214" s="47">
        <f>Log!O214-Log!$E214</f>
        <v>1.6141626474276697E-2</v>
      </c>
      <c r="AK214" s="47">
        <f>Log!P214-Log!$E214</f>
        <v>-5.5797487492780483E-4</v>
      </c>
      <c r="AL214" s="47">
        <f>Log!Q214-Log!$E214</f>
        <v>-0.35597939401799789</v>
      </c>
      <c r="AM214" s="47">
        <f>Log!R214-Log!$E214</f>
        <v>-0.1442196780248125</v>
      </c>
      <c r="AN214" s="47" t="e">
        <f>Log!S214-Log!$E214</f>
        <v>#DIV/0!</v>
      </c>
    </row>
    <row r="215" spans="23:40">
      <c r="W215" s="47">
        <f>Log!B215-Log!$E215</f>
        <v>2.6874990017630336E-3</v>
      </c>
      <c r="X215" s="47">
        <f>Log!C215-Log!$E215</f>
        <v>1.2764082113550183E-3</v>
      </c>
      <c r="Y215" s="47">
        <f>Log!D215-Log!$E215</f>
        <v>-3.037604615856739E-3</v>
      </c>
      <c r="Z215" s="47">
        <f>Log!E215-Log!$E215</f>
        <v>0</v>
      </c>
      <c r="AA215" s="47">
        <f>Log!F215-Log!$E215</f>
        <v>3.5846160473218085E-3</v>
      </c>
      <c r="AB215" s="47">
        <f>Log!G215-Log!$E215</f>
        <v>2.1059544911049076E-2</v>
      </c>
      <c r="AC215" s="47">
        <f>Log!H215-Log!$E215</f>
        <v>-8.4613425108423668E-3</v>
      </c>
      <c r="AD215" s="47">
        <f>Log!I215-Log!$E215</f>
        <v>5.7284848501320089E-3</v>
      </c>
      <c r="AE215" s="47">
        <f>Log!J215-Log!$E215</f>
        <v>1.0049907394970841E-3</v>
      </c>
      <c r="AF215" s="47">
        <f>Log!K215-Log!$E215</f>
        <v>8.028400688720164E-3</v>
      </c>
      <c r="AG215" s="47">
        <f>Log!L215-Log!$E215</f>
        <v>3.2671181309838759E-4</v>
      </c>
      <c r="AH215" s="47">
        <f>Log!M215-Log!$E215</f>
        <v>-1.172332103560771E-2</v>
      </c>
      <c r="AI215" s="47">
        <f>Log!N215-Log!$E215</f>
        <v>-2.1770923707349857E-2</v>
      </c>
      <c r="AJ215" s="47">
        <f>Log!O215-Log!$E215</f>
        <v>-1.0546025815119594E-2</v>
      </c>
      <c r="AK215" s="47">
        <f>Log!P215-Log!$E215</f>
        <v>-2.0896379820085935E-3</v>
      </c>
      <c r="AL215" s="47">
        <f>Log!Q215-Log!$E215</f>
        <v>-0.79677106511060325</v>
      </c>
      <c r="AM215" s="47">
        <f>Log!R215-Log!$E215</f>
        <v>-0.21355490302811359</v>
      </c>
      <c r="AN215" s="47" t="e">
        <f>Log!S215-Log!$E215</f>
        <v>#DIV/0!</v>
      </c>
    </row>
    <row r="216" spans="23:40">
      <c r="W216" s="47">
        <f>Log!B216-Log!$E216</f>
        <v>-6.2580553204751935E-3</v>
      </c>
      <c r="X216" s="47">
        <f>Log!C216-Log!$E216</f>
        <v>-1.2630680838193822E-2</v>
      </c>
      <c r="Y216" s="47">
        <f>Log!D216-Log!$E216</f>
        <v>-7.7767142776788388E-3</v>
      </c>
      <c r="Z216" s="47">
        <f>Log!E216-Log!$E216</f>
        <v>0</v>
      </c>
      <c r="AA216" s="47">
        <f>Log!F216-Log!$E216</f>
        <v>-9.567477867652302E-5</v>
      </c>
      <c r="AB216" s="47">
        <f>Log!G216-Log!$E216</f>
        <v>-2.7990910636748027E-2</v>
      </c>
      <c r="AC216" s="47">
        <f>Log!H216-Log!$E216</f>
        <v>-2.4195989602477368E-2</v>
      </c>
      <c r="AD216" s="47">
        <f>Log!I216-Log!$E216</f>
        <v>-7.0029087900985894E-3</v>
      </c>
      <c r="AE216" s="47">
        <f>Log!J216-Log!$E216</f>
        <v>-1.5516364995422208E-2</v>
      </c>
      <c r="AF216" s="47">
        <f>Log!K216-Log!$E216</f>
        <v>-3.0711766490891947E-2</v>
      </c>
      <c r="AG216" s="47">
        <f>Log!L216-Log!$E216</f>
        <v>-1.6150217414826581E-2</v>
      </c>
      <c r="AH216" s="47">
        <f>Log!M216-Log!$E216</f>
        <v>-2.0963576268628513E-2</v>
      </c>
      <c r="AI216" s="47">
        <f>Log!N216-Log!$E216</f>
        <v>-1.3259160807531804E-2</v>
      </c>
      <c r="AJ216" s="47">
        <f>Log!O216-Log!$E216</f>
        <v>-2.5639558439452613E-2</v>
      </c>
      <c r="AK216" s="47">
        <f>Log!P216-Log!$E216</f>
        <v>2.2644010920059E-2</v>
      </c>
      <c r="AL216" s="47">
        <f>Log!Q216-Log!$E216</f>
        <v>1.0496176340564115E-2</v>
      </c>
      <c r="AM216" s="47">
        <f>Log!R216-Log!$E216</f>
        <v>-3.8725820001694305E-2</v>
      </c>
      <c r="AN216" s="47" t="e">
        <f>Log!S216-Log!$E216</f>
        <v>#DIV/0!</v>
      </c>
    </row>
    <row r="217" spans="23:40">
      <c r="W217" s="47">
        <f>Log!B217-Log!$E217</f>
        <v>-5.441805065572799E-3</v>
      </c>
      <c r="X217" s="47">
        <f>Log!C217-Log!$E217</f>
        <v>-1.4303132802555026E-2</v>
      </c>
      <c r="Y217" s="47">
        <f>Log!D217-Log!$E217</f>
        <v>3.7237416617353775E-3</v>
      </c>
      <c r="Z217" s="47">
        <f>Log!E217-Log!$E217</f>
        <v>0</v>
      </c>
      <c r="AA217" s="47">
        <f>Log!F217-Log!$E217</f>
        <v>3.389278095568141E-4</v>
      </c>
      <c r="AB217" s="47">
        <f>Log!G217-Log!$E217</f>
        <v>1.1550165541206218E-3</v>
      </c>
      <c r="AC217" s="47">
        <f>Log!H217-Log!$E217</f>
        <v>-5.9760553821558314E-3</v>
      </c>
      <c r="AD217" s="47">
        <f>Log!I217-Log!$E217</f>
        <v>6.5224162557302144E-3</v>
      </c>
      <c r="AE217" s="47">
        <f>Log!J217-Log!$E217</f>
        <v>-1.3417297712345658E-2</v>
      </c>
      <c r="AF217" s="47">
        <f>Log!K217-Log!$E217</f>
        <v>9.5556724718635997E-4</v>
      </c>
      <c r="AG217" s="47">
        <f>Log!L217-Log!$E217</f>
        <v>-5.3678461238141108E-3</v>
      </c>
      <c r="AH217" s="47">
        <f>Log!M217-Log!$E217</f>
        <v>-1.058327060567427E-2</v>
      </c>
      <c r="AI217" s="47">
        <f>Log!N217-Log!$E217</f>
        <v>-1.852422357510577E-3</v>
      </c>
      <c r="AJ217" s="47">
        <f>Log!O217-Log!$E217</f>
        <v>1.4271071382282207E-2</v>
      </c>
      <c r="AK217" s="47">
        <f>Log!P217-Log!$E217</f>
        <v>-2.8491364809399974E-3</v>
      </c>
      <c r="AL217" s="47">
        <f>Log!Q217-Log!$E217</f>
        <v>0.55697832498868516</v>
      </c>
      <c r="AM217" s="47">
        <f>Log!R217-Log!$E217</f>
        <v>-0.15980770659184751</v>
      </c>
      <c r="AN217" s="47" t="e">
        <f>Log!S217-Log!$E217</f>
        <v>#DIV/0!</v>
      </c>
    </row>
    <row r="218" spans="23:40">
      <c r="W218" s="47">
        <f>Log!B218-Log!$E218</f>
        <v>-9.9212341212761533E-3</v>
      </c>
      <c r="X218" s="47">
        <f>Log!C218-Log!$E218</f>
        <v>4.9241277158275885E-4</v>
      </c>
      <c r="Y218" s="47">
        <f>Log!D218-Log!$E218</f>
        <v>-8.0325345895465791E-3</v>
      </c>
      <c r="Z218" s="47">
        <f>Log!E218-Log!$E218</f>
        <v>0</v>
      </c>
      <c r="AA218" s="47">
        <f>Log!F218-Log!$E218</f>
        <v>7.9009601563839044E-4</v>
      </c>
      <c r="AB218" s="47">
        <f>Log!G218-Log!$E218</f>
        <v>-1.6450626787712419E-2</v>
      </c>
      <c r="AC218" s="47">
        <f>Log!H218-Log!$E218</f>
        <v>-7.0970898272597668E-3</v>
      </c>
      <c r="AD218" s="47">
        <f>Log!I218-Log!$E218</f>
        <v>-5.0856595725621151E-3</v>
      </c>
      <c r="AE218" s="47">
        <f>Log!J218-Log!$E218</f>
        <v>-6.4510360084815369E-3</v>
      </c>
      <c r="AF218" s="47">
        <f>Log!K218-Log!$E218</f>
        <v>4.9325270106833075E-3</v>
      </c>
      <c r="AG218" s="47">
        <f>Log!L218-Log!$E218</f>
        <v>2.5321260929599444E-3</v>
      </c>
      <c r="AH218" s="47">
        <f>Log!M218-Log!$E218</f>
        <v>-2.1793713321673104E-3</v>
      </c>
      <c r="AI218" s="47">
        <f>Log!N218-Log!$E218</f>
        <v>-5.8236082295662628E-3</v>
      </c>
      <c r="AJ218" s="47">
        <f>Log!O218-Log!$E218</f>
        <v>-1.6758347226764714E-2</v>
      </c>
      <c r="AK218" s="47">
        <f>Log!P218-Log!$E218</f>
        <v>-3.4494383963422377E-3</v>
      </c>
      <c r="AL218" s="47">
        <f>Log!Q218-Log!$E218</f>
        <v>0.13172343176807791</v>
      </c>
      <c r="AM218" s="47">
        <f>Log!R218-Log!$E218</f>
        <v>0.21909262838573129</v>
      </c>
      <c r="AN218" s="47" t="e">
        <f>Log!S218-Log!$E218</f>
        <v>#DIV/0!</v>
      </c>
    </row>
    <row r="219" spans="23:40">
      <c r="W219" s="47">
        <f>Log!B219-Log!$E219</f>
        <v>-5.3493219794947845E-3</v>
      </c>
      <c r="X219" s="47">
        <f>Log!C219-Log!$E219</f>
        <v>-3.1780845479079676E-3</v>
      </c>
      <c r="Y219" s="47">
        <f>Log!D219-Log!$E219</f>
        <v>1.6022963962263074E-3</v>
      </c>
      <c r="Z219" s="47">
        <f>Log!E219-Log!$E219</f>
        <v>0</v>
      </c>
      <c r="AA219" s="47">
        <f>Log!F219-Log!$E219</f>
        <v>1.2148428504718508E-3</v>
      </c>
      <c r="AB219" s="47">
        <f>Log!G219-Log!$E219</f>
        <v>-4.0800325666877487E-3</v>
      </c>
      <c r="AC219" s="47">
        <f>Log!H219-Log!$E219</f>
        <v>-5.5391032916749603E-3</v>
      </c>
      <c r="AD219" s="47">
        <f>Log!I219-Log!$E219</f>
        <v>3.5136308536679621E-3</v>
      </c>
      <c r="AE219" s="47">
        <f>Log!J219-Log!$E219</f>
        <v>-4.0413582198034603E-3</v>
      </c>
      <c r="AF219" s="47">
        <f>Log!K219-Log!$E219</f>
        <v>-6.7101721142785046E-3</v>
      </c>
      <c r="AG219" s="47">
        <f>Log!L219-Log!$E219</f>
        <v>-2.9312597530155977E-3</v>
      </c>
      <c r="AH219" s="47">
        <f>Log!M219-Log!$E219</f>
        <v>-1.3140666017931598E-2</v>
      </c>
      <c r="AI219" s="47">
        <f>Log!N219-Log!$E219</f>
        <v>2.6849742209555201E-4</v>
      </c>
      <c r="AJ219" s="47">
        <f>Log!O219-Log!$E219</f>
        <v>4.1150502456018404E-3</v>
      </c>
      <c r="AK219" s="47">
        <f>Log!P219-Log!$E219</f>
        <v>4.6220876603630598E-4</v>
      </c>
      <c r="AL219" s="47">
        <f>Log!Q219-Log!$E219</f>
        <v>-1.6132857405177288E-2</v>
      </c>
      <c r="AM219" s="47">
        <f>Log!R219-Log!$E219</f>
        <v>5.7768826607979933E-2</v>
      </c>
      <c r="AN219" s="47" t="e">
        <f>Log!S219-Log!$E219</f>
        <v>#DIV/0!</v>
      </c>
    </row>
    <row r="220" spans="23:40">
      <c r="W220" s="47">
        <f>Log!B220-Log!$E220</f>
        <v>8.3917932707245485E-4</v>
      </c>
      <c r="X220" s="47">
        <f>Log!C220-Log!$E220</f>
        <v>1.4658234898602211E-2</v>
      </c>
      <c r="Y220" s="47">
        <f>Log!D220-Log!$E220</f>
        <v>4.3023233385437419E-3</v>
      </c>
      <c r="Z220" s="47">
        <f>Log!E220-Log!$E220</f>
        <v>0</v>
      </c>
      <c r="AA220" s="47">
        <f>Log!F220-Log!$E220</f>
        <v>-8.182651367031786E-4</v>
      </c>
      <c r="AB220" s="47">
        <f>Log!G220-Log!$E220</f>
        <v>2.0152194649340385E-2</v>
      </c>
      <c r="AC220" s="47">
        <f>Log!H220-Log!$E220</f>
        <v>2.6645016904677406E-2</v>
      </c>
      <c r="AD220" s="47">
        <f>Log!I220-Log!$E220</f>
        <v>8.5702043244814674E-4</v>
      </c>
      <c r="AE220" s="47">
        <f>Log!J220-Log!$E220</f>
        <v>2.75992837608546E-2</v>
      </c>
      <c r="AF220" s="47">
        <f>Log!K220-Log!$E220</f>
        <v>1.8627485780511939E-2</v>
      </c>
      <c r="AG220" s="47">
        <f>Log!L220-Log!$E220</f>
        <v>2.6290743854703612E-2</v>
      </c>
      <c r="AH220" s="47">
        <f>Log!M220-Log!$E220</f>
        <v>3.8089824784134405E-2</v>
      </c>
      <c r="AI220" s="47">
        <f>Log!N220-Log!$E220</f>
        <v>3.0540491122072844E-2</v>
      </c>
      <c r="AJ220" s="47">
        <f>Log!O220-Log!$E220</f>
        <v>2.2371588974224334E-2</v>
      </c>
      <c r="AK220" s="47">
        <f>Log!P220-Log!$E220</f>
        <v>5.9758278172809473E-2</v>
      </c>
      <c r="AL220" s="47">
        <f>Log!Q220-Log!$E220</f>
        <v>-9.2201392809996535E-2</v>
      </c>
      <c r="AM220" s="47">
        <f>Log!R220-Log!$E220</f>
        <v>-7.9446311492608654E-2</v>
      </c>
      <c r="AN220" s="47" t="e">
        <f>Log!S220-Log!$E220</f>
        <v>#DIV/0!</v>
      </c>
    </row>
    <row r="221" spans="23:40">
      <c r="W221" s="47">
        <f>Log!B221-Log!$E221</f>
        <v>1.6598609065274061E-3</v>
      </c>
      <c r="X221" s="47">
        <f>Log!C221-Log!$E221</f>
        <v>-1.5230037775385202E-2</v>
      </c>
      <c r="Y221" s="47">
        <f>Log!D221-Log!$E221</f>
        <v>-1.6135341345334633E-2</v>
      </c>
      <c r="Z221" s="47">
        <f>Log!E221-Log!$E221</f>
        <v>0</v>
      </c>
      <c r="AA221" s="47">
        <f>Log!F221-Log!$E221</f>
        <v>-6.9631219671575494E-4</v>
      </c>
      <c r="AB221" s="47">
        <f>Log!G221-Log!$E221</f>
        <v>-2.2750883491851198E-2</v>
      </c>
      <c r="AC221" s="47">
        <f>Log!H221-Log!$E221</f>
        <v>-9.2273323712704913E-3</v>
      </c>
      <c r="AD221" s="47">
        <f>Log!I221-Log!$E221</f>
        <v>-1.7253969979874204E-2</v>
      </c>
      <c r="AE221" s="47">
        <f>Log!J221-Log!$E221</f>
        <v>-1.7685196683980647E-2</v>
      </c>
      <c r="AF221" s="47">
        <f>Log!K221-Log!$E221</f>
        <v>-6.3387527086188576E-3</v>
      </c>
      <c r="AG221" s="47">
        <f>Log!L221-Log!$E221</f>
        <v>-1.6886600719308906E-2</v>
      </c>
      <c r="AH221" s="47">
        <f>Log!M221-Log!$E221</f>
        <v>-2.3590507053993754E-2</v>
      </c>
      <c r="AI221" s="47">
        <f>Log!N221-Log!$E221</f>
        <v>-4.9171208569251928E-3</v>
      </c>
      <c r="AJ221" s="47">
        <f>Log!O221-Log!$E221</f>
        <v>-1.1933463363270579E-2</v>
      </c>
      <c r="AK221" s="47">
        <f>Log!P221-Log!$E221</f>
        <v>-4.0843580724485726E-2</v>
      </c>
      <c r="AL221" s="47">
        <f>Log!Q221-Log!$E221</f>
        <v>-0.21708211088980356</v>
      </c>
      <c r="AM221" s="47">
        <f>Log!R221-Log!$E221</f>
        <v>-0.20210003134315083</v>
      </c>
      <c r="AN221" s="47" t="e">
        <f>Log!S221-Log!$E221</f>
        <v>#DIV/0!</v>
      </c>
    </row>
    <row r="222" spans="23:40">
      <c r="W222" s="47">
        <f>Log!B222-Log!$E222</f>
        <v>3.1256680578457131E-2</v>
      </c>
      <c r="X222" s="47">
        <f>Log!C222-Log!$E222</f>
        <v>7.7982562503794775E-3</v>
      </c>
      <c r="Y222" s="47">
        <f>Log!D222-Log!$E222</f>
        <v>7.5756186552299928E-3</v>
      </c>
      <c r="Z222" s="47">
        <f>Log!E222-Log!$E222</f>
        <v>0</v>
      </c>
      <c r="AA222" s="47">
        <f>Log!F222-Log!$E222</f>
        <v>-5.733742796119809E-4</v>
      </c>
      <c r="AB222" s="47">
        <f>Log!G222-Log!$E222</f>
        <v>5.5945292769012996E-3</v>
      </c>
      <c r="AC222" s="47">
        <f>Log!H222-Log!$E222</f>
        <v>-3.9740250762514973E-3</v>
      </c>
      <c r="AD222" s="47">
        <f>Log!I222-Log!$E222</f>
        <v>1.0573640140816918E-2</v>
      </c>
      <c r="AE222" s="47">
        <f>Log!J222-Log!$E222</f>
        <v>9.3388937316528659E-3</v>
      </c>
      <c r="AF222" s="47">
        <f>Log!K222-Log!$E222</f>
        <v>1.6604777765557854E-2</v>
      </c>
      <c r="AG222" s="47">
        <f>Log!L222-Log!$E222</f>
        <v>8.8707229018809633E-3</v>
      </c>
      <c r="AH222" s="47">
        <f>Log!M222-Log!$E222</f>
        <v>3.8376068679939149E-3</v>
      </c>
      <c r="AI222" s="47">
        <f>Log!N222-Log!$E222</f>
        <v>-1.3623651900246997E-2</v>
      </c>
      <c r="AJ222" s="47">
        <f>Log!O222-Log!$E222</f>
        <v>-1.4340430920503711E-2</v>
      </c>
      <c r="AK222" s="47">
        <f>Log!P222-Log!$E222</f>
        <v>-4.1611934301509508E-2</v>
      </c>
      <c r="AL222" s="47">
        <f>Log!Q222-Log!$E222</f>
        <v>1.4329376621859796E-2</v>
      </c>
      <c r="AM222" s="47">
        <f>Log!R222-Log!$E222</f>
        <v>-0.1178992389127988</v>
      </c>
      <c r="AN222" s="47" t="e">
        <f>Log!S222-Log!$E222</f>
        <v>#DIV/0!</v>
      </c>
    </row>
    <row r="223" spans="23:40">
      <c r="W223" s="47">
        <f>Log!B223-Log!$E223</f>
        <v>1.1625106158140575E-2</v>
      </c>
      <c r="X223" s="47">
        <f>Log!C223-Log!$E223</f>
        <v>2.4230341125576812E-3</v>
      </c>
      <c r="Y223" s="47">
        <f>Log!D223-Log!$E223</f>
        <v>1.4146806256725418E-2</v>
      </c>
      <c r="Z223" s="47">
        <f>Log!E223-Log!$E223</f>
        <v>0</v>
      </c>
      <c r="AA223" s="47">
        <f>Log!F223-Log!$E223</f>
        <v>8.5669344224421212E-4</v>
      </c>
      <c r="AB223" s="47">
        <f>Log!G223-Log!$E223</f>
        <v>-2.1204316517219678E-2</v>
      </c>
      <c r="AC223" s="47">
        <f>Log!H223-Log!$E223</f>
        <v>-7.7815441433662013E-3</v>
      </c>
      <c r="AD223" s="47">
        <f>Log!I223-Log!$E223</f>
        <v>8.8910603266913624E-3</v>
      </c>
      <c r="AE223" s="47">
        <f>Log!J223-Log!$E223</f>
        <v>-1.166067968841502E-2</v>
      </c>
      <c r="AF223" s="47">
        <f>Log!K223-Log!$E223</f>
        <v>-3.6355080406647094E-3</v>
      </c>
      <c r="AG223" s="47">
        <f>Log!L223-Log!$E223</f>
        <v>-4.2960555638546808E-3</v>
      </c>
      <c r="AH223" s="47">
        <f>Log!M223-Log!$E223</f>
        <v>-2.8790235110234159E-3</v>
      </c>
      <c r="AI223" s="47">
        <f>Log!N223-Log!$E223</f>
        <v>-1.1320247964015404E-2</v>
      </c>
      <c r="AJ223" s="47">
        <f>Log!O223-Log!$E223</f>
        <v>1.0235121337162558E-3</v>
      </c>
      <c r="AK223" s="47">
        <f>Log!P223-Log!$E223</f>
        <v>-1.2999049514433913E-3</v>
      </c>
      <c r="AL223" s="47">
        <f>Log!Q223-Log!$E223</f>
        <v>-7.2258298343194638E-2</v>
      </c>
      <c r="AM223" s="47">
        <f>Log!R223-Log!$E223</f>
        <v>-0.10438299111717182</v>
      </c>
      <c r="AN223" s="47" t="e">
        <f>Log!S223-Log!$E223</f>
        <v>#DIV/0!</v>
      </c>
    </row>
    <row r="224" spans="23:40">
      <c r="W224" s="47">
        <f>Log!B224-Log!$E224</f>
        <v>3.3195290774932676E-2</v>
      </c>
      <c r="X224" s="47">
        <f>Log!C224-Log!$E224</f>
        <v>1.1951450667396659E-2</v>
      </c>
      <c r="Y224" s="47">
        <f>Log!D224-Log!$E224</f>
        <v>1.3849020712615685E-2</v>
      </c>
      <c r="Z224" s="47">
        <f>Log!E224-Log!$E224</f>
        <v>0</v>
      </c>
      <c r="AA224" s="47">
        <f>Log!F224-Log!$E224</f>
        <v>-5.7400483926424092E-4</v>
      </c>
      <c r="AB224" s="47">
        <f>Log!G224-Log!$E224</f>
        <v>2.8520307697580044E-2</v>
      </c>
      <c r="AC224" s="47">
        <f>Log!H224-Log!$E224</f>
        <v>2.4561067822381506E-2</v>
      </c>
      <c r="AD224" s="47">
        <f>Log!I224-Log!$E224</f>
        <v>2.4453556472184328E-2</v>
      </c>
      <c r="AE224" s="47">
        <f>Log!J224-Log!$E224</f>
        <v>3.7273848418758901E-2</v>
      </c>
      <c r="AF224" s="47">
        <f>Log!K224-Log!$E224</f>
        <v>2.9564281919349296E-2</v>
      </c>
      <c r="AG224" s="47">
        <f>Log!L224-Log!$E224</f>
        <v>3.818400468270168E-2</v>
      </c>
      <c r="AH224" s="47">
        <f>Log!M224-Log!$E224</f>
        <v>2.7381368762644281E-2</v>
      </c>
      <c r="AI224" s="47">
        <f>Log!N224-Log!$E224</f>
        <v>1.852180118885767E-2</v>
      </c>
      <c r="AJ224" s="47">
        <f>Log!O224-Log!$E224</f>
        <v>1.8245124495282643E-2</v>
      </c>
      <c r="AK224" s="47">
        <f>Log!P224-Log!$E224</f>
        <v>3.7321372066335984E-2</v>
      </c>
      <c r="AL224" s="47">
        <f>Log!Q224-Log!$E224</f>
        <v>0.17625616562977486</v>
      </c>
      <c r="AM224" s="47">
        <f>Log!R224-Log!$E224</f>
        <v>0.22979558222939778</v>
      </c>
      <c r="AN224" s="47" t="e">
        <f>Log!S224-Log!$E224</f>
        <v>#DIV/0!</v>
      </c>
    </row>
    <row r="225" spans="23:40">
      <c r="W225" s="47">
        <f>Log!B225-Log!$E225</f>
        <v>-1.9406572057962011E-2</v>
      </c>
      <c r="X225" s="47">
        <f>Log!C225-Log!$E225</f>
        <v>-1.9798793961370565E-2</v>
      </c>
      <c r="Y225" s="47">
        <f>Log!D225-Log!$E225</f>
        <v>-3.5071210952106746E-3</v>
      </c>
      <c r="Z225" s="47">
        <f>Log!E225-Log!$E225</f>
        <v>0</v>
      </c>
      <c r="AA225" s="47">
        <f>Log!F225-Log!$E225</f>
        <v>-1.4617502173236048E-3</v>
      </c>
      <c r="AB225" s="47">
        <f>Log!G225-Log!$E225</f>
        <v>8.4590674484394043E-4</v>
      </c>
      <c r="AC225" s="47">
        <f>Log!H225-Log!$E225</f>
        <v>-2.0438371676442788E-2</v>
      </c>
      <c r="AD225" s="47">
        <f>Log!I225-Log!$E225</f>
        <v>-1.0039655768337418E-2</v>
      </c>
      <c r="AE225" s="47">
        <f>Log!J225-Log!$E225</f>
        <v>-2.2499248383371192E-2</v>
      </c>
      <c r="AF225" s="47">
        <f>Log!K225-Log!$E225</f>
        <v>-2.0506136177835994E-2</v>
      </c>
      <c r="AG225" s="47">
        <f>Log!L225-Log!$E225</f>
        <v>-2.1742096801864574E-2</v>
      </c>
      <c r="AH225" s="47">
        <f>Log!M225-Log!$E225</f>
        <v>-3.6433655089526805E-2</v>
      </c>
      <c r="AI225" s="47">
        <f>Log!N225-Log!$E225</f>
        <v>-9.2012887374973845E-3</v>
      </c>
      <c r="AJ225" s="47">
        <f>Log!O225-Log!$E225</f>
        <v>-1.1271254677604646E-2</v>
      </c>
      <c r="AK225" s="47">
        <f>Log!P225-Log!$E225</f>
        <v>-3.2411152476939833E-2</v>
      </c>
      <c r="AL225" s="47">
        <f>Log!Q225-Log!$E225</f>
        <v>-0.13709205427226598</v>
      </c>
      <c r="AM225" s="47">
        <f>Log!R225-Log!$E225</f>
        <v>-0.23029149163782486</v>
      </c>
      <c r="AN225" s="47" t="e">
        <f>Log!S225-Log!$E225</f>
        <v>#DIV/0!</v>
      </c>
    </row>
    <row r="226" spans="23:40">
      <c r="W226" s="47">
        <f>Log!B226-Log!$E226</f>
        <v>-1.5179471225872163E-2</v>
      </c>
      <c r="X226" s="47">
        <f>Log!C226-Log!$E226</f>
        <v>2.0100716551633944E-3</v>
      </c>
      <c r="Y226" s="47">
        <f>Log!D226-Log!$E226</f>
        <v>-2.0257928710555846E-3</v>
      </c>
      <c r="Z226" s="47">
        <f>Log!E226-Log!$E226</f>
        <v>0</v>
      </c>
      <c r="AA226" s="47">
        <f>Log!F226-Log!$E226</f>
        <v>-3.424697710254828E-4</v>
      </c>
      <c r="AB226" s="47">
        <f>Log!G226-Log!$E226</f>
        <v>3.6062238722585615E-4</v>
      </c>
      <c r="AC226" s="47">
        <f>Log!H226-Log!$E226</f>
        <v>4.8680645467452449E-4</v>
      </c>
      <c r="AD226" s="47">
        <f>Log!I226-Log!$E226</f>
        <v>-1.193899794295712E-4</v>
      </c>
      <c r="AE226" s="47">
        <f>Log!J226-Log!$E226</f>
        <v>-1.8948056825779518E-4</v>
      </c>
      <c r="AF226" s="47">
        <f>Log!K226-Log!$E226</f>
        <v>-8.6306718372260154E-3</v>
      </c>
      <c r="AG226" s="47">
        <f>Log!L226-Log!$E226</f>
        <v>-2.5634847138709524E-3</v>
      </c>
      <c r="AH226" s="47">
        <f>Log!M226-Log!$E226</f>
        <v>9.0206001746964918E-3</v>
      </c>
      <c r="AI226" s="47">
        <f>Log!N226-Log!$E226</f>
        <v>-2.1215261212387451E-3</v>
      </c>
      <c r="AJ226" s="47">
        <f>Log!O226-Log!$E226</f>
        <v>4.5022144096807173E-3</v>
      </c>
      <c r="AK226" s="47">
        <f>Log!P226-Log!$E226</f>
        <v>-1.6296767027026919E-3</v>
      </c>
      <c r="AL226" s="47">
        <f>Log!Q226-Log!$E226</f>
        <v>-1.631487350029653E-2</v>
      </c>
      <c r="AM226" s="47">
        <f>Log!R226-Log!$E226</f>
        <v>1.816518974722043E-2</v>
      </c>
      <c r="AN226" s="47" t="e">
        <f>Log!S226-Log!$E226</f>
        <v>#DIV/0!</v>
      </c>
    </row>
    <row r="227" spans="23:40">
      <c r="W227" s="47">
        <f>Log!B227-Log!$E227</f>
        <v>-2.0256519909497908E-3</v>
      </c>
      <c r="X227" s="47">
        <f>Log!C227-Log!$E227</f>
        <v>-6.7019671539115221E-3</v>
      </c>
      <c r="Y227" s="47">
        <f>Log!D227-Log!$E227</f>
        <v>3.9954495321435669E-3</v>
      </c>
      <c r="Z227" s="47">
        <f>Log!E227-Log!$E227</f>
        <v>0</v>
      </c>
      <c r="AA227" s="47">
        <f>Log!F227-Log!$E227</f>
        <v>-2.9856432692907872E-4</v>
      </c>
      <c r="AB227" s="47">
        <f>Log!G227-Log!$E227</f>
        <v>-1.9927658299424729E-2</v>
      </c>
      <c r="AC227" s="47">
        <f>Log!H227-Log!$E227</f>
        <v>-9.4000080687753618E-3</v>
      </c>
      <c r="AD227" s="47">
        <f>Log!I227-Log!$E227</f>
        <v>-5.9796965556017934E-5</v>
      </c>
      <c r="AE227" s="47">
        <f>Log!J227-Log!$E227</f>
        <v>-7.2775144435982819E-3</v>
      </c>
      <c r="AF227" s="47">
        <f>Log!K227-Log!$E227</f>
        <v>8.6469924925706466E-4</v>
      </c>
      <c r="AG227" s="47">
        <f>Log!L227-Log!$E227</f>
        <v>-3.9577895196728947E-3</v>
      </c>
      <c r="AH227" s="47">
        <f>Log!M227-Log!$E227</f>
        <v>-1.4077440742811915E-2</v>
      </c>
      <c r="AI227" s="47">
        <f>Log!N227-Log!$E227</f>
        <v>-9.0431968663580858E-3</v>
      </c>
      <c r="AJ227" s="47">
        <f>Log!O227-Log!$E227</f>
        <v>-1.0554263760512942E-2</v>
      </c>
      <c r="AK227" s="47">
        <f>Log!P227-Log!$E227</f>
        <v>-2.2455321035547142E-2</v>
      </c>
      <c r="AL227" s="47">
        <f>Log!Q227-Log!$E227</f>
        <v>-1.7340202373925428E-2</v>
      </c>
      <c r="AM227" s="47">
        <f>Log!R227-Log!$E227</f>
        <v>-2.6207492501158849E-2</v>
      </c>
      <c r="AN227" s="47" t="e">
        <f>Log!S227-Log!$E227</f>
        <v>#DIV/0!</v>
      </c>
    </row>
    <row r="228" spans="23:40">
      <c r="W228" s="47">
        <f>Log!B228-Log!$E228</f>
        <v>1.2012725045379546E-2</v>
      </c>
      <c r="X228" s="47">
        <f>Log!C228-Log!$E228</f>
        <v>5.3423809312677824E-3</v>
      </c>
      <c r="Y228" s="47">
        <f>Log!D228-Log!$E228</f>
        <v>1.308031209533532E-2</v>
      </c>
      <c r="Z228" s="47">
        <f>Log!E228-Log!$E228</f>
        <v>0</v>
      </c>
      <c r="AA228" s="47">
        <f>Log!F228-Log!$E228</f>
        <v>-1.9239268918883317E-3</v>
      </c>
      <c r="AB228" s="47">
        <f>Log!G228-Log!$E228</f>
        <v>-3.1282115983793917E-3</v>
      </c>
      <c r="AC228" s="47">
        <f>Log!H228-Log!$E228</f>
        <v>3.5009823343209925E-3</v>
      </c>
      <c r="AD228" s="47">
        <f>Log!I228-Log!$E228</f>
        <v>6.3167212223698673E-3</v>
      </c>
      <c r="AE228" s="47">
        <f>Log!J228-Log!$E228</f>
        <v>8.87844533552095E-3</v>
      </c>
      <c r="AF228" s="47">
        <f>Log!K228-Log!$E228</f>
        <v>2.0834118875066612E-2</v>
      </c>
      <c r="AG228" s="47">
        <f>Log!L228-Log!$E228</f>
        <v>6.768335712652492E-3</v>
      </c>
      <c r="AH228" s="47">
        <f>Log!M228-Log!$E228</f>
        <v>3.2410210230477002E-3</v>
      </c>
      <c r="AI228" s="47">
        <f>Log!N228-Log!$E228</f>
        <v>6.010113501243074E-3</v>
      </c>
      <c r="AJ228" s="47">
        <f>Log!O228-Log!$E228</f>
        <v>7.9145002536090865E-3</v>
      </c>
      <c r="AK228" s="47">
        <f>Log!P228-Log!$E228</f>
        <v>7.6083092667483358E-3</v>
      </c>
      <c r="AL228" s="47">
        <f>Log!Q228-Log!$E228</f>
        <v>4.1628809683343371E-2</v>
      </c>
      <c r="AM228" s="47">
        <f>Log!R228-Log!$E228</f>
        <v>-1.5207242525305632E-2</v>
      </c>
      <c r="AN228" s="47" t="e">
        <f>Log!S228-Log!$E228</f>
        <v>#DIV/0!</v>
      </c>
    </row>
    <row r="229" spans="23:40">
      <c r="W229" s="47">
        <f>Log!B229-Log!$E229</f>
        <v>1.948385010125709E-2</v>
      </c>
      <c r="X229" s="47">
        <f>Log!C229-Log!$E229</f>
        <v>1.8772958862540252E-3</v>
      </c>
      <c r="Y229" s="47">
        <f>Log!D229-Log!$E229</f>
        <v>1.3231311524791628E-2</v>
      </c>
      <c r="Z229" s="47">
        <f>Log!E229-Log!$E229</f>
        <v>0</v>
      </c>
      <c r="AA229" s="47">
        <f>Log!F229-Log!$E229</f>
        <v>-1.1962559663503196E-5</v>
      </c>
      <c r="AB229" s="47">
        <f>Log!G229-Log!$E229</f>
        <v>1.6896845106243685E-2</v>
      </c>
      <c r="AC229" s="47">
        <f>Log!H229-Log!$E229</f>
        <v>2.1785027851198399E-3</v>
      </c>
      <c r="AD229" s="47">
        <f>Log!I229-Log!$E229</f>
        <v>5.9049968551173034E-3</v>
      </c>
      <c r="AE229" s="47">
        <f>Log!J229-Log!$E229</f>
        <v>9.7846298758345429E-4</v>
      </c>
      <c r="AF229" s="47">
        <f>Log!K229-Log!$E229</f>
        <v>8.4402440962571743E-4</v>
      </c>
      <c r="AG229" s="47">
        <f>Log!L229-Log!$E229</f>
        <v>3.871343727058251E-3</v>
      </c>
      <c r="AH229" s="47">
        <f>Log!M229-Log!$E229</f>
        <v>-4.021614182581709E-3</v>
      </c>
      <c r="AI229" s="47">
        <f>Log!N229-Log!$E229</f>
        <v>-8.9581574174316895E-3</v>
      </c>
      <c r="AJ229" s="47">
        <f>Log!O229-Log!$E229</f>
        <v>-1.9762218860031374E-3</v>
      </c>
      <c r="AK229" s="47">
        <f>Log!P229-Log!$E229</f>
        <v>1.9050395063516568E-4</v>
      </c>
      <c r="AL229" s="47">
        <f>Log!Q229-Log!$E229</f>
        <v>0.236653300275428</v>
      </c>
      <c r="AM229" s="47">
        <f>Log!R229-Log!$E229</f>
        <v>0.15042980869803463</v>
      </c>
      <c r="AN229" s="47" t="e">
        <f>Log!S229-Log!$E229</f>
        <v>#DIV/0!</v>
      </c>
    </row>
    <row r="230" spans="23:40">
      <c r="W230" s="47">
        <f>Log!B230-Log!$E230</f>
        <v>4.7233791000627339E-3</v>
      </c>
      <c r="X230" s="47">
        <f>Log!C230-Log!$E230</f>
        <v>-3.5691649179953912E-3</v>
      </c>
      <c r="Y230" s="47">
        <f>Log!D230-Log!$E230</f>
        <v>-1.1194927685741018E-2</v>
      </c>
      <c r="Z230" s="47">
        <f>Log!E230-Log!$E230</f>
        <v>0</v>
      </c>
      <c r="AA230" s="47">
        <f>Log!F230-Log!$E230</f>
        <v>5.4949543644125694E-4</v>
      </c>
      <c r="AB230" s="47">
        <f>Log!G230-Log!$E230</f>
        <v>-1.2555437623242389E-3</v>
      </c>
      <c r="AC230" s="47">
        <f>Log!H230-Log!$E230</f>
        <v>-1.0020167178490273E-2</v>
      </c>
      <c r="AD230" s="47">
        <f>Log!I230-Log!$E230</f>
        <v>-7.1820989622539324E-3</v>
      </c>
      <c r="AE230" s="47">
        <f>Log!J230-Log!$E230</f>
        <v>-8.3383492184454008E-3</v>
      </c>
      <c r="AF230" s="47">
        <f>Log!K230-Log!$E230</f>
        <v>-5.3142875388812044E-3</v>
      </c>
      <c r="AG230" s="47">
        <f>Log!L230-Log!$E230</f>
        <v>-1.0540901208773918E-2</v>
      </c>
      <c r="AH230" s="47">
        <f>Log!M230-Log!$E230</f>
        <v>-1.0789446738525109E-2</v>
      </c>
      <c r="AI230" s="47">
        <f>Log!N230-Log!$E230</f>
        <v>-1.192520953628563E-2</v>
      </c>
      <c r="AJ230" s="47">
        <f>Log!O230-Log!$E230</f>
        <v>-1.0092326636565958E-2</v>
      </c>
      <c r="AK230" s="47">
        <f>Log!P230-Log!$E230</f>
        <v>-7.2615501362053216E-3</v>
      </c>
      <c r="AL230" s="47">
        <f>Log!Q230-Log!$E230</f>
        <v>0.12181326532212799</v>
      </c>
      <c r="AM230" s="47">
        <f>Log!R230-Log!$E230</f>
        <v>-6.7782180861343411E-2</v>
      </c>
      <c r="AN230" s="47" t="e">
        <f>Log!S230-Log!$E230</f>
        <v>#DIV/0!</v>
      </c>
    </row>
    <row r="231" spans="23:40">
      <c r="W231" s="47">
        <f>Log!B231-Log!$E231</f>
        <v>-1.8605171420263855E-2</v>
      </c>
      <c r="X231" s="47">
        <f>Log!C231-Log!$E231</f>
        <v>-3.454514082914876E-3</v>
      </c>
      <c r="Y231" s="47">
        <f>Log!D231-Log!$E231</f>
        <v>-1.2958568417348309E-3</v>
      </c>
      <c r="Z231" s="47">
        <f>Log!E231-Log!$E231</f>
        <v>0</v>
      </c>
      <c r="AA231" s="47">
        <f>Log!F231-Log!$E231</f>
        <v>-1.2064767122442303E-4</v>
      </c>
      <c r="AB231" s="47">
        <f>Log!G231-Log!$E231</f>
        <v>-2.037743271922994E-2</v>
      </c>
      <c r="AC231" s="47">
        <f>Log!H231-Log!$E231</f>
        <v>-7.7951818162373555E-3</v>
      </c>
      <c r="AD231" s="47">
        <f>Log!I231-Log!$E231</f>
        <v>-3.6211622611512229E-6</v>
      </c>
      <c r="AE231" s="47">
        <f>Log!J231-Log!$E231</f>
        <v>-9.6107035822019776E-3</v>
      </c>
      <c r="AF231" s="47">
        <f>Log!K231-Log!$E231</f>
        <v>1.2322052712951184E-3</v>
      </c>
      <c r="AG231" s="47">
        <f>Log!L231-Log!$E231</f>
        <v>-7.502343336628357E-3</v>
      </c>
      <c r="AH231" s="47">
        <f>Log!M231-Log!$E231</f>
        <v>-5.8751906872556402E-3</v>
      </c>
      <c r="AI231" s="47">
        <f>Log!N231-Log!$E231</f>
        <v>-1.5664762124475352E-2</v>
      </c>
      <c r="AJ231" s="47">
        <f>Log!O231-Log!$E231</f>
        <v>-8.6754916171240832E-3</v>
      </c>
      <c r="AK231" s="47">
        <f>Log!P231-Log!$E231</f>
        <v>-3.9534946486443692E-2</v>
      </c>
      <c r="AL231" s="47">
        <f>Log!Q231-Log!$E231</f>
        <v>-8.1650539687589396E-3</v>
      </c>
      <c r="AM231" s="47">
        <f>Log!R231-Log!$E231</f>
        <v>1.8268417326404038E-2</v>
      </c>
      <c r="AN231" s="47" t="e">
        <f>Log!S231-Log!$E231</f>
        <v>#DIV/0!</v>
      </c>
    </row>
    <row r="232" spans="23:40">
      <c r="W232" s="47">
        <f>Log!B232-Log!$E232</f>
        <v>8.2802332683025448E-3</v>
      </c>
      <c r="X232" s="47">
        <f>Log!C232-Log!$E232</f>
        <v>-1.2512277992383435E-2</v>
      </c>
      <c r="Y232" s="47">
        <f>Log!D232-Log!$E232</f>
        <v>-2.0541734525021671E-4</v>
      </c>
      <c r="Z232" s="47">
        <f>Log!E232-Log!$E232</f>
        <v>0</v>
      </c>
      <c r="AA232" s="47">
        <f>Log!F232-Log!$E232</f>
        <v>1.0803601576119572E-3</v>
      </c>
      <c r="AB232" s="47">
        <f>Log!G232-Log!$E232</f>
        <v>-1.8522669045506535E-2</v>
      </c>
      <c r="AC232" s="47">
        <f>Log!H232-Log!$E232</f>
        <v>-1.1716160531354847E-2</v>
      </c>
      <c r="AD232" s="47">
        <f>Log!I232-Log!$E232</f>
        <v>3.4429595012117481E-3</v>
      </c>
      <c r="AE232" s="47">
        <f>Log!J232-Log!$E232</f>
        <v>-8.6788335160513704E-3</v>
      </c>
      <c r="AF232" s="47">
        <f>Log!K232-Log!$E232</f>
        <v>-8.4553451955488215E-3</v>
      </c>
      <c r="AG232" s="47">
        <f>Log!L232-Log!$E232</f>
        <v>-1.3133178204802389E-2</v>
      </c>
      <c r="AH232" s="47">
        <f>Log!M232-Log!$E232</f>
        <v>-1.2459933641543979E-2</v>
      </c>
      <c r="AI232" s="47">
        <f>Log!N232-Log!$E232</f>
        <v>-1.0596876194068024E-2</v>
      </c>
      <c r="AJ232" s="47">
        <f>Log!O232-Log!$E232</f>
        <v>-1.5589677882961056E-2</v>
      </c>
      <c r="AK232" s="47">
        <f>Log!P232-Log!$E232</f>
        <v>-1.0381179967622289E-2</v>
      </c>
      <c r="AL232" s="47">
        <f>Log!Q232-Log!$E232</f>
        <v>-0.12280171795635475</v>
      </c>
      <c r="AM232" s="47">
        <f>Log!R232-Log!$E232</f>
        <v>-0.19595596924310554</v>
      </c>
      <c r="AN232" s="47" t="e">
        <f>Log!S232-Log!$E232</f>
        <v>#DIV/0!</v>
      </c>
    </row>
    <row r="233" spans="23:40">
      <c r="W233" s="47">
        <f>Log!B233-Log!$E233</f>
        <v>5.5292056168605918E-3</v>
      </c>
      <c r="X233" s="47">
        <f>Log!C233-Log!$E233</f>
        <v>1.0037078310640081E-2</v>
      </c>
      <c r="Y233" s="47">
        <f>Log!D233-Log!$E233</f>
        <v>-1.0647095260211445E-2</v>
      </c>
      <c r="Z233" s="47">
        <f>Log!E233-Log!$E233</f>
        <v>0</v>
      </c>
      <c r="AA233" s="47">
        <f>Log!F233-Log!$E233</f>
        <v>8.5917957420011005E-4</v>
      </c>
      <c r="AB233" s="47">
        <f>Log!G233-Log!$E233</f>
        <v>4.744058784348628E-2</v>
      </c>
      <c r="AC233" s="47">
        <f>Log!H233-Log!$E233</f>
        <v>3.2584860581433015E-3</v>
      </c>
      <c r="AD233" s="47">
        <f>Log!I233-Log!$E233</f>
        <v>-1.2887371988693226E-2</v>
      </c>
      <c r="AE233" s="47">
        <f>Log!J233-Log!$E233</f>
        <v>4.6538998479556705E-3</v>
      </c>
      <c r="AF233" s="47">
        <f>Log!K233-Log!$E233</f>
        <v>-9.177890656863967E-3</v>
      </c>
      <c r="AG233" s="47">
        <f>Log!L233-Log!$E233</f>
        <v>8.0358761016566596E-5</v>
      </c>
      <c r="AH233" s="47">
        <f>Log!M233-Log!$E233</f>
        <v>1.046104487399617E-2</v>
      </c>
      <c r="AI233" s="47">
        <f>Log!N233-Log!$E233</f>
        <v>4.9277466849363301E-3</v>
      </c>
      <c r="AJ233" s="47">
        <f>Log!O233-Log!$E233</f>
        <v>6.2807536668270051E-3</v>
      </c>
      <c r="AK233" s="47">
        <f>Log!P233-Log!$E233</f>
        <v>1.7389657837068889E-2</v>
      </c>
      <c r="AL233" s="47">
        <f>Log!Q233-Log!$E233</f>
        <v>4.0170786260397578E-2</v>
      </c>
      <c r="AM233" s="47">
        <f>Log!R233-Log!$E233</f>
        <v>5.4435717744938716E-2</v>
      </c>
      <c r="AN233" s="47" t="e">
        <f>Log!S233-Log!$E233</f>
        <v>#DIV/0!</v>
      </c>
    </row>
    <row r="234" spans="23:40">
      <c r="W234" s="47">
        <f>Log!B234-Log!$E234</f>
        <v>-1.673462188377739E-2</v>
      </c>
      <c r="X234" s="47">
        <f>Log!C234-Log!$E234</f>
        <v>2.0202141271915552E-3</v>
      </c>
      <c r="Y234" s="47">
        <f>Log!D234-Log!$E234</f>
        <v>-1.3000117721149226E-3</v>
      </c>
      <c r="Z234" s="47">
        <f>Log!E234-Log!$E234</f>
        <v>0</v>
      </c>
      <c r="AA234" s="47">
        <f>Log!F234-Log!$E234</f>
        <v>-2.4937267024853493E-4</v>
      </c>
      <c r="AB234" s="47">
        <f>Log!G234-Log!$E234</f>
        <v>6.3027009873368664E-4</v>
      </c>
      <c r="AC234" s="47">
        <f>Log!H234-Log!$E234</f>
        <v>-1.2256578535253868E-2</v>
      </c>
      <c r="AD234" s="47">
        <f>Log!I234-Log!$E234</f>
        <v>-4.006259688380206E-3</v>
      </c>
      <c r="AE234" s="47">
        <f>Log!J234-Log!$E234</f>
        <v>-9.8542121373879875E-3</v>
      </c>
      <c r="AF234" s="47">
        <f>Log!K234-Log!$E234</f>
        <v>-1.2674837757668873E-2</v>
      </c>
      <c r="AG234" s="47">
        <f>Log!L234-Log!$E234</f>
        <v>-8.337943433000752E-3</v>
      </c>
      <c r="AH234" s="47">
        <f>Log!M234-Log!$E234</f>
        <v>-1.5746734177442746E-2</v>
      </c>
      <c r="AI234" s="47">
        <f>Log!N234-Log!$E234</f>
        <v>-1.9660278950451124E-2</v>
      </c>
      <c r="AJ234" s="47">
        <f>Log!O234-Log!$E234</f>
        <v>-1.2722769504301332E-3</v>
      </c>
      <c r="AK234" s="47">
        <f>Log!P234-Log!$E234</f>
        <v>1.7771388453698592E-2</v>
      </c>
      <c r="AL234" s="47">
        <f>Log!Q234-Log!$E234</f>
        <v>-1.5888839931966239E-2</v>
      </c>
      <c r="AM234" s="47">
        <f>Log!R234-Log!$E234</f>
        <v>-5.1419617191592375E-2</v>
      </c>
      <c r="AN234" s="47" t="e">
        <f>Log!S234-Log!$E234</f>
        <v>#DIV/0!</v>
      </c>
    </row>
    <row r="235" spans="23:40">
      <c r="W235" s="47">
        <f>Log!B235-Log!$E235</f>
        <v>4.2740292423248767E-3</v>
      </c>
      <c r="X235" s="47">
        <f>Log!C235-Log!$E235</f>
        <v>1.0558694552368226E-2</v>
      </c>
      <c r="Y235" s="47">
        <f>Log!D235-Log!$E235</f>
        <v>6.0732155412689592E-3</v>
      </c>
      <c r="Z235" s="47">
        <f>Log!E235-Log!$E235</f>
        <v>0</v>
      </c>
      <c r="AA235" s="47">
        <f>Log!F235-Log!$E235</f>
        <v>-3.1124724705377258E-4</v>
      </c>
      <c r="AB235" s="47">
        <f>Log!G235-Log!$E235</f>
        <v>-9.4725269701310538E-3</v>
      </c>
      <c r="AC235" s="47">
        <f>Log!H235-Log!$E235</f>
        <v>7.5108612956885862E-3</v>
      </c>
      <c r="AD235" s="47">
        <f>Log!I235-Log!$E235</f>
        <v>4.1787674865980499E-3</v>
      </c>
      <c r="AE235" s="47">
        <f>Log!J235-Log!$E235</f>
        <v>7.5709621317704735E-3</v>
      </c>
      <c r="AF235" s="47">
        <f>Log!K235-Log!$E235</f>
        <v>1.2025714992930692E-2</v>
      </c>
      <c r="AG235" s="47">
        <f>Log!L235-Log!$E235</f>
        <v>1.1224774620725774E-2</v>
      </c>
      <c r="AH235" s="47">
        <f>Log!M235-Log!$E235</f>
        <v>4.2568250108949374E-3</v>
      </c>
      <c r="AI235" s="47">
        <f>Log!N235-Log!$E235</f>
        <v>8.1168096447060255E-3</v>
      </c>
      <c r="AJ235" s="47">
        <f>Log!O235-Log!$E235</f>
        <v>6.297720502326987E-3</v>
      </c>
      <c r="AK235" s="47">
        <f>Log!P235-Log!$E235</f>
        <v>9.7705467115101387E-3</v>
      </c>
      <c r="AL235" s="47">
        <f>Log!Q235-Log!$E235</f>
        <v>4.5460342622692058E-2</v>
      </c>
      <c r="AM235" s="47">
        <f>Log!R235-Log!$E235</f>
        <v>-0.31027411184285247</v>
      </c>
      <c r="AN235" s="47" t="e">
        <f>Log!S235-Log!$E235</f>
        <v>#DIV/0!</v>
      </c>
    </row>
    <row r="236" spans="23:40">
      <c r="W236" s="47">
        <f>Log!B236-Log!$E236</f>
        <v>3.9193118670951699E-3</v>
      </c>
      <c r="X236" s="47">
        <f>Log!C236-Log!$E236</f>
        <v>-5.5602120052748935E-3</v>
      </c>
      <c r="Y236" s="47">
        <f>Log!D236-Log!$E236</f>
        <v>-1.4039699198232591E-2</v>
      </c>
      <c r="Z236" s="47">
        <f>Log!E236-Log!$E236</f>
        <v>0</v>
      </c>
      <c r="AA236" s="47">
        <f>Log!F236-Log!$E236</f>
        <v>2.9178413631588546E-4</v>
      </c>
      <c r="AB236" s="47">
        <f>Log!G236-Log!$E236</f>
        <v>-3.6644683546122492E-2</v>
      </c>
      <c r="AC236" s="47">
        <f>Log!H236-Log!$E236</f>
        <v>-1.5155292273615841E-2</v>
      </c>
      <c r="AD236" s="47">
        <f>Log!I236-Log!$E236</f>
        <v>-1.0325225044975548E-2</v>
      </c>
      <c r="AE236" s="47">
        <f>Log!J236-Log!$E236</f>
        <v>-1.258673625348186E-2</v>
      </c>
      <c r="AF236" s="47">
        <f>Log!K236-Log!$E236</f>
        <v>-2.0800541944300085E-2</v>
      </c>
      <c r="AG236" s="47">
        <f>Log!L236-Log!$E236</f>
        <v>-1.531301468328475E-2</v>
      </c>
      <c r="AH236" s="47">
        <f>Log!M236-Log!$E236</f>
        <v>-1.9373712098271351E-2</v>
      </c>
      <c r="AI236" s="47">
        <f>Log!N236-Log!$E236</f>
        <v>-9.0690030614735614E-3</v>
      </c>
      <c r="AJ236" s="47">
        <f>Log!O236-Log!$E236</f>
        <v>-1.2534572832686296E-2</v>
      </c>
      <c r="AK236" s="47">
        <f>Log!P236-Log!$E236</f>
        <v>-1.4477582168465102E-2</v>
      </c>
      <c r="AL236" s="47">
        <f>Log!Q236-Log!$E236</f>
        <v>-1.0687430021097158E-2</v>
      </c>
      <c r="AM236" s="47">
        <f>Log!R236-Log!$E236</f>
        <v>0.21310130057777646</v>
      </c>
      <c r="AN236" s="47" t="e">
        <f>Log!S236-Log!$E236</f>
        <v>#DIV/0!</v>
      </c>
    </row>
    <row r="237" spans="23:40">
      <c r="W237" s="47">
        <f>Log!B237-Log!$E237</f>
        <v>1.4542620277996295E-2</v>
      </c>
      <c r="X237" s="47">
        <f>Log!C237-Log!$E237</f>
        <v>-1.5317586329588045E-3</v>
      </c>
      <c r="Y237" s="47">
        <f>Log!D237-Log!$E237</f>
        <v>1.8875129960706775E-2</v>
      </c>
      <c r="Z237" s="47">
        <f>Log!E237-Log!$E237</f>
        <v>0</v>
      </c>
      <c r="AA237" s="47">
        <f>Log!F237-Log!$E237</f>
        <v>-1.4720688040182166E-3</v>
      </c>
      <c r="AB237" s="47">
        <f>Log!G237-Log!$E237</f>
        <v>-2.0952651556259614E-2</v>
      </c>
      <c r="AC237" s="47">
        <f>Log!H237-Log!$E237</f>
        <v>1.7961355787150805E-2</v>
      </c>
      <c r="AD237" s="47">
        <f>Log!I237-Log!$E237</f>
        <v>1.9062956045486662E-2</v>
      </c>
      <c r="AE237" s="47">
        <f>Log!J237-Log!$E237</f>
        <v>2.2433627678048625E-2</v>
      </c>
      <c r="AF237" s="47">
        <f>Log!K237-Log!$E237</f>
        <v>2.701731570189371E-2</v>
      </c>
      <c r="AG237" s="47">
        <f>Log!L237-Log!$E237</f>
        <v>2.3207878941068974E-2</v>
      </c>
      <c r="AH237" s="47">
        <f>Log!M237-Log!$E237</f>
        <v>2.1679407948127793E-2</v>
      </c>
      <c r="AI237" s="47">
        <f>Log!N237-Log!$E237</f>
        <v>1.201175455191926E-2</v>
      </c>
      <c r="AJ237" s="47">
        <f>Log!O237-Log!$E237</f>
        <v>2.3992317260237643E-2</v>
      </c>
      <c r="AK237" s="47">
        <f>Log!P237-Log!$E237</f>
        <v>3.0003135847152314E-2</v>
      </c>
      <c r="AL237" s="47">
        <f>Log!Q237-Log!$E237</f>
        <v>4.3936915123289431E-3</v>
      </c>
      <c r="AM237" s="47">
        <f>Log!R237-Log!$E237</f>
        <v>0.21583686371729796</v>
      </c>
      <c r="AN237" s="47" t="e">
        <f>Log!S237-Log!$E237</f>
        <v>#DIV/0!</v>
      </c>
    </row>
    <row r="238" spans="23:40">
      <c r="W238" s="47">
        <f>Log!B238-Log!$E238</f>
        <v>-8.8545449756546922E-4</v>
      </c>
      <c r="X238" s="47">
        <f>Log!C238-Log!$E238</f>
        <v>-2.8622589954653472E-3</v>
      </c>
      <c r="Y238" s="47">
        <f>Log!D238-Log!$E238</f>
        <v>6.0452508118338895E-3</v>
      </c>
      <c r="Z238" s="47">
        <f>Log!E238-Log!$E238</f>
        <v>0</v>
      </c>
      <c r="AA238" s="47">
        <f>Log!F238-Log!$E238</f>
        <v>-1.9600107303310074E-4</v>
      </c>
      <c r="AB238" s="47">
        <f>Log!G238-Log!$E238</f>
        <v>6.5912836672216927E-4</v>
      </c>
      <c r="AC238" s="47">
        <f>Log!H238-Log!$E238</f>
        <v>-3.0644058294989553E-3</v>
      </c>
      <c r="AD238" s="47">
        <f>Log!I238-Log!$E238</f>
        <v>9.0487352050378899E-4</v>
      </c>
      <c r="AE238" s="47">
        <f>Log!J238-Log!$E238</f>
        <v>-3.5017967588816907E-3</v>
      </c>
      <c r="AF238" s="47">
        <f>Log!K238-Log!$E238</f>
        <v>-1.2306010779554184E-2</v>
      </c>
      <c r="AG238" s="47">
        <f>Log!L238-Log!$E238</f>
        <v>-1.3388382111514593E-3</v>
      </c>
      <c r="AH238" s="47">
        <f>Log!M238-Log!$E238</f>
        <v>-1.1253678121485637E-2</v>
      </c>
      <c r="AI238" s="47">
        <f>Log!N238-Log!$E238</f>
        <v>-4.3227384623976198E-3</v>
      </c>
      <c r="AJ238" s="47">
        <f>Log!O238-Log!$E238</f>
        <v>-7.3313753338259367E-3</v>
      </c>
      <c r="AK238" s="47">
        <f>Log!P238-Log!$E238</f>
        <v>-2.4792570698958558E-2</v>
      </c>
      <c r="AL238" s="47">
        <f>Log!Q238-Log!$E238</f>
        <v>-4.7450949737430713E-2</v>
      </c>
      <c r="AM238" s="47">
        <f>Log!R238-Log!$E238</f>
        <v>-0.32426477055065744</v>
      </c>
      <c r="AN238" s="47" t="e">
        <f>Log!S238-Log!$E238</f>
        <v>#DIV/0!</v>
      </c>
    </row>
    <row r="239" spans="23:40">
      <c r="W239" s="47">
        <f>Log!B239-Log!$E239</f>
        <v>8.4821067629094245E-3</v>
      </c>
      <c r="X239" s="47">
        <f>Log!C239-Log!$E239</f>
        <v>-7.0810469503788387E-3</v>
      </c>
      <c r="Y239" s="47">
        <f>Log!D239-Log!$E239</f>
        <v>-3.8598521432778796E-3</v>
      </c>
      <c r="Z239" s="47">
        <f>Log!E239-Log!$E239</f>
        <v>0</v>
      </c>
      <c r="AA239" s="47">
        <f>Log!F239-Log!$E239</f>
        <v>1.0851464525845267E-4</v>
      </c>
      <c r="AB239" s="47">
        <f>Log!G239-Log!$E239</f>
        <v>8.4102690016768147E-3</v>
      </c>
      <c r="AC239" s="47">
        <f>Log!H239-Log!$E239</f>
        <v>-1.3730076146317408E-3</v>
      </c>
      <c r="AD239" s="47">
        <f>Log!I239-Log!$E239</f>
        <v>6.7350474427015725E-3</v>
      </c>
      <c r="AE239" s="47">
        <f>Log!J239-Log!$E239</f>
        <v>-1.6812268188740537E-3</v>
      </c>
      <c r="AF239" s="47">
        <f>Log!K239-Log!$E239</f>
        <v>5.9686064226615269E-3</v>
      </c>
      <c r="AG239" s="47">
        <f>Log!L239-Log!$E239</f>
        <v>-3.5383029158787675E-3</v>
      </c>
      <c r="AH239" s="47">
        <f>Log!M239-Log!$E239</f>
        <v>-2.1576078083282743E-3</v>
      </c>
      <c r="AI239" s="47">
        <f>Log!N239-Log!$E239</f>
        <v>-7.7858117560914153E-3</v>
      </c>
      <c r="AJ239" s="47">
        <f>Log!O239-Log!$E239</f>
        <v>-3.7179408464253823E-3</v>
      </c>
      <c r="AK239" s="47">
        <f>Log!P239-Log!$E239</f>
        <v>-1.3779227239766954E-2</v>
      </c>
      <c r="AL239" s="47">
        <f>Log!Q239-Log!$E239</f>
        <v>-1.2543810351394897E-2</v>
      </c>
      <c r="AM239" s="47">
        <f>Log!R239-Log!$E239</f>
        <v>-3.2148015655537564E-2</v>
      </c>
      <c r="AN239" s="47" t="e">
        <f>Log!S239-Log!$E239</f>
        <v>#DIV/0!</v>
      </c>
    </row>
    <row r="240" spans="23:40">
      <c r="W240" s="47">
        <f>Log!B240-Log!$E240</f>
        <v>3.6992899937546529E-3</v>
      </c>
      <c r="X240" s="47">
        <f>Log!C240-Log!$E240</f>
        <v>4.5809392849003629E-3</v>
      </c>
      <c r="Y240" s="47">
        <f>Log!D240-Log!$E240</f>
        <v>1.6814783838212683E-2</v>
      </c>
      <c r="Z240" s="47">
        <f>Log!E240-Log!$E240</f>
        <v>0</v>
      </c>
      <c r="AA240" s="47">
        <f>Log!F240-Log!$E240</f>
        <v>7.0753609195865763E-4</v>
      </c>
      <c r="AB240" s="47">
        <f>Log!G240-Log!$E240</f>
        <v>-8.6897794445152977E-3</v>
      </c>
      <c r="AC240" s="47">
        <f>Log!H240-Log!$E240</f>
        <v>2.455673806150779E-2</v>
      </c>
      <c r="AD240" s="47">
        <f>Log!I240-Log!$E240</f>
        <v>1.0939058822252283E-2</v>
      </c>
      <c r="AE240" s="47">
        <f>Log!J240-Log!$E240</f>
        <v>2.05422162899285E-2</v>
      </c>
      <c r="AF240" s="47">
        <f>Log!K240-Log!$E240</f>
        <v>4.2686540378886126E-3</v>
      </c>
      <c r="AG240" s="47">
        <f>Log!L240-Log!$E240</f>
        <v>1.0398550408756983E-2</v>
      </c>
      <c r="AH240" s="47">
        <f>Log!M240-Log!$E240</f>
        <v>2.8155382278353288E-2</v>
      </c>
      <c r="AI240" s="47">
        <f>Log!N240-Log!$E240</f>
        <v>1.7487927310335639E-2</v>
      </c>
      <c r="AJ240" s="47">
        <f>Log!O240-Log!$E240</f>
        <v>1.7564671790697726E-2</v>
      </c>
      <c r="AK240" s="47">
        <f>Log!P240-Log!$E240</f>
        <v>2.4456444194452941E-2</v>
      </c>
      <c r="AL240" s="47">
        <f>Log!Q240-Log!$E240</f>
        <v>2.9894339363048666E-2</v>
      </c>
      <c r="AM240" s="47">
        <f>Log!R240-Log!$E240</f>
        <v>-6.2160864149641892E-2</v>
      </c>
      <c r="AN240" s="47" t="e">
        <f>Log!S240-Log!$E240</f>
        <v>#DIV/0!</v>
      </c>
    </row>
    <row r="241" spans="23:40">
      <c r="W241" s="47">
        <f>Log!B241-Log!$E241</f>
        <v>3.8821372027102695E-4</v>
      </c>
      <c r="X241" s="47">
        <f>Log!C241-Log!$E241</f>
        <v>-6.9082106688190745E-4</v>
      </c>
      <c r="Y241" s="47">
        <f>Log!D241-Log!$E241</f>
        <v>-1.878957673687098E-3</v>
      </c>
      <c r="Z241" s="47">
        <f>Log!E241-Log!$E241</f>
        <v>0</v>
      </c>
      <c r="AA241" s="47">
        <f>Log!F241-Log!$E241</f>
        <v>-6.5531412633709624E-3</v>
      </c>
      <c r="AB241" s="47">
        <f>Log!G241-Log!$E241</f>
        <v>1.0642851175515175E-2</v>
      </c>
      <c r="AC241" s="47">
        <f>Log!H241-Log!$E241</f>
        <v>1.1366853896372858E-2</v>
      </c>
      <c r="AD241" s="47">
        <f>Log!I241-Log!$E241</f>
        <v>-7.5055356821884817E-3</v>
      </c>
      <c r="AE241" s="47">
        <f>Log!J241-Log!$E241</f>
        <v>6.5964740434145339E-3</v>
      </c>
      <c r="AF241" s="47">
        <f>Log!K241-Log!$E241</f>
        <v>1.0667460140881111E-2</v>
      </c>
      <c r="AG241" s="47">
        <f>Log!L241-Log!$E241</f>
        <v>1.1688732360965955E-2</v>
      </c>
      <c r="AH241" s="47">
        <f>Log!M241-Log!$E241</f>
        <v>1.7052374345708207E-2</v>
      </c>
      <c r="AI241" s="47">
        <f>Log!N241-Log!$E241</f>
        <v>8.629536402421277E-3</v>
      </c>
      <c r="AJ241" s="47">
        <f>Log!O241-Log!$E241</f>
        <v>-6.9383862824892381E-5</v>
      </c>
      <c r="AK241" s="47">
        <f>Log!P241-Log!$E241</f>
        <v>2.1747373017180726E-2</v>
      </c>
      <c r="AL241" s="47">
        <f>Log!Q241-Log!$E241</f>
        <v>-0.18950126856923241</v>
      </c>
      <c r="AM241" s="47">
        <f>Log!R241-Log!$E241</f>
        <v>-0.46193989004337965</v>
      </c>
      <c r="AN241" s="47" t="e">
        <f>Log!S241-Log!$E241</f>
        <v>#DIV/0!</v>
      </c>
    </row>
    <row r="242" spans="23:40">
      <c r="W242" s="47">
        <f>Log!B242-Log!$E242</f>
        <v>1.0191744962817578E-2</v>
      </c>
      <c r="X242" s="47">
        <f>Log!C242-Log!$E242</f>
        <v>1.015515189409507E-3</v>
      </c>
      <c r="Y242" s="47">
        <f>Log!D242-Log!$E242</f>
        <v>8.779720530612635E-3</v>
      </c>
      <c r="Z242" s="47">
        <f>Log!E242-Log!$E242</f>
        <v>0</v>
      </c>
      <c r="AA242" s="47">
        <f>Log!F242-Log!$E242</f>
        <v>8.3271527280541942E-3</v>
      </c>
      <c r="AB242" s="47">
        <f>Log!G242-Log!$E242</f>
        <v>-2.8193465966133521E-2</v>
      </c>
      <c r="AC242" s="47">
        <f>Log!H242-Log!$E242</f>
        <v>-1.0590481742001272E-2</v>
      </c>
      <c r="AD242" s="47">
        <f>Log!I242-Log!$E242</f>
        <v>1.1929433033308665E-2</v>
      </c>
      <c r="AE242" s="47">
        <f>Log!J242-Log!$E242</f>
        <v>-5.7374641038768614E-3</v>
      </c>
      <c r="AF242" s="47">
        <f>Log!K242-Log!$E242</f>
        <v>-1.4643930588029222E-3</v>
      </c>
      <c r="AG242" s="47">
        <f>Log!L242-Log!$E242</f>
        <v>-4.5401145636689826E-3</v>
      </c>
      <c r="AH242" s="47">
        <f>Log!M242-Log!$E242</f>
        <v>-1.8986686597907903E-2</v>
      </c>
      <c r="AI242" s="47">
        <f>Log!N242-Log!$E242</f>
        <v>-1.5842502094136124E-2</v>
      </c>
      <c r="AJ242" s="47">
        <f>Log!O242-Log!$E242</f>
        <v>-1.6106399831860265E-2</v>
      </c>
      <c r="AK242" s="47">
        <f>Log!P242-Log!$E242</f>
        <v>-2.502879296003415E-2</v>
      </c>
      <c r="AL242" s="47">
        <f>Log!Q242-Log!$E242</f>
        <v>3.4758547614568813E-2</v>
      </c>
      <c r="AM242" s="47">
        <f>Log!R242-Log!$E242</f>
        <v>0.21016070229908843</v>
      </c>
      <c r="AN242" s="47" t="e">
        <f>Log!S242-Log!$E242</f>
        <v>#DIV/0!</v>
      </c>
    </row>
    <row r="243" spans="23:40">
      <c r="W243" s="47">
        <f>Log!B243-Log!$E243</f>
        <v>-1.4090589658887782E-3</v>
      </c>
      <c r="X243" s="47">
        <f>Log!C243-Log!$E243</f>
        <v>-1.0549575406301921E-2</v>
      </c>
      <c r="Y243" s="47">
        <f>Log!D243-Log!$E243</f>
        <v>-3.2901944699914084E-3</v>
      </c>
      <c r="Z243" s="47">
        <f>Log!E243-Log!$E243</f>
        <v>0</v>
      </c>
      <c r="AA243" s="47">
        <f>Log!F243-Log!$E243</f>
        <v>-8.740995140564204E-4</v>
      </c>
      <c r="AB243" s="47">
        <f>Log!G243-Log!$E243</f>
        <v>-2.462872902753712E-2</v>
      </c>
      <c r="AC243" s="47">
        <f>Log!H243-Log!$E243</f>
        <v>-1.3877529321170829E-2</v>
      </c>
      <c r="AD243" s="47">
        <f>Log!I243-Log!$E243</f>
        <v>-5.2954942982247795E-3</v>
      </c>
      <c r="AE243" s="47">
        <f>Log!J243-Log!$E243</f>
        <v>-1.6181330556688665E-2</v>
      </c>
      <c r="AF243" s="47">
        <f>Log!K243-Log!$E243</f>
        <v>-9.8357337726805768E-3</v>
      </c>
      <c r="AG243" s="47">
        <f>Log!L243-Log!$E243</f>
        <v>-2.0646381893753354E-2</v>
      </c>
      <c r="AH243" s="47">
        <f>Log!M243-Log!$E243</f>
        <v>-1.1110431204681033E-2</v>
      </c>
      <c r="AI243" s="47">
        <f>Log!N243-Log!$E243</f>
        <v>-1.3176412928177686E-2</v>
      </c>
      <c r="AJ243" s="47">
        <f>Log!O243-Log!$E243</f>
        <v>-1.6220688685777116E-2</v>
      </c>
      <c r="AK243" s="47">
        <f>Log!P243-Log!$E243</f>
        <v>-2.5621518297399462E-2</v>
      </c>
      <c r="AL243" s="47">
        <f>Log!Q243-Log!$E243</f>
        <v>-6.8933562355707648E-2</v>
      </c>
      <c r="AM243" s="47">
        <f>Log!R243-Log!$E243</f>
        <v>-0.11120982316005872</v>
      </c>
      <c r="AN243" s="47" t="e">
        <f>Log!S243-Log!$E243</f>
        <v>#DIV/0!</v>
      </c>
    </row>
    <row r="244" spans="23:40">
      <c r="W244" s="47">
        <f>Log!B244-Log!$E244</f>
        <v>-5.9450700117037051E-3</v>
      </c>
      <c r="X244" s="47">
        <f>Log!C244-Log!$E244</f>
        <v>2.0624633969909536E-3</v>
      </c>
      <c r="Y244" s="47">
        <f>Log!D244-Log!$E244</f>
        <v>-7.8174056652574302E-3</v>
      </c>
      <c r="Z244" s="47">
        <f>Log!E244-Log!$E244</f>
        <v>0</v>
      </c>
      <c r="AA244" s="47">
        <f>Log!F244-Log!$E244</f>
        <v>-1.5048664175635615E-3</v>
      </c>
      <c r="AB244" s="47">
        <f>Log!G244-Log!$E244</f>
        <v>1.4535870985828156E-3</v>
      </c>
      <c r="AC244" s="47">
        <f>Log!H244-Log!$E244</f>
        <v>-3.6314885600552799E-3</v>
      </c>
      <c r="AD244" s="47">
        <f>Log!I244-Log!$E244</f>
        <v>-1.5924279750542943E-2</v>
      </c>
      <c r="AE244" s="47">
        <f>Log!J244-Log!$E244</f>
        <v>-4.785579201146712E-3</v>
      </c>
      <c r="AF244" s="47">
        <f>Log!K244-Log!$E244</f>
        <v>1.8976419152433094E-3</v>
      </c>
      <c r="AG244" s="47">
        <f>Log!L244-Log!$E244</f>
        <v>1.2426830475337188E-3</v>
      </c>
      <c r="AH244" s="47">
        <f>Log!M244-Log!$E244</f>
        <v>1.3991552118810355E-2</v>
      </c>
      <c r="AI244" s="47">
        <f>Log!N244-Log!$E244</f>
        <v>-2.0384422258982331E-2</v>
      </c>
      <c r="AJ244" s="47">
        <f>Log!O244-Log!$E244</f>
        <v>-1.6438380453495782E-2</v>
      </c>
      <c r="AK244" s="47">
        <f>Log!P244-Log!$E244</f>
        <v>-8.3765502327284771E-4</v>
      </c>
      <c r="AL244" s="47">
        <f>Log!Q244-Log!$E244</f>
        <v>9.0006645431119515E-4</v>
      </c>
      <c r="AM244" s="47">
        <f>Log!R244-Log!$E244</f>
        <v>4.2257712455997007E-2</v>
      </c>
      <c r="AN244" s="47" t="e">
        <f>Log!S244-Log!$E244</f>
        <v>#DIV/0!</v>
      </c>
    </row>
    <row r="245" spans="23:40">
      <c r="W245" s="47">
        <f>Log!B245-Log!$E245</f>
        <v>1.5942472077612665E-2</v>
      </c>
      <c r="X245" s="47">
        <f>Log!C245-Log!$E245</f>
        <v>1.7544655017731022E-3</v>
      </c>
      <c r="Y245" s="47">
        <f>Log!D245-Log!$E245</f>
        <v>5.1071474154441559E-3</v>
      </c>
      <c r="Z245" s="47">
        <f>Log!E245-Log!$E245</f>
        <v>0</v>
      </c>
      <c r="AA245" s="47">
        <f>Log!F245-Log!$E245</f>
        <v>-4.0070968106685056E-4</v>
      </c>
      <c r="AB245" s="47">
        <f>Log!G245-Log!$E245</f>
        <v>-2.4344000111211753E-2</v>
      </c>
      <c r="AC245" s="47">
        <f>Log!H245-Log!$E245</f>
        <v>-3.4779200606067312E-3</v>
      </c>
      <c r="AD245" s="47">
        <f>Log!I245-Log!$E245</f>
        <v>5.7952246374244065E-3</v>
      </c>
      <c r="AE245" s="47">
        <f>Log!J245-Log!$E245</f>
        <v>-6.1031534315785568E-3</v>
      </c>
      <c r="AF245" s="47">
        <f>Log!K245-Log!$E245</f>
        <v>-3.486922043040918E-3</v>
      </c>
      <c r="AG245" s="47">
        <f>Log!L245-Log!$E245</f>
        <v>-1.3960057532231193E-2</v>
      </c>
      <c r="AH245" s="47">
        <f>Log!M245-Log!$E245</f>
        <v>-4.6591560038080149E-3</v>
      </c>
      <c r="AI245" s="47">
        <f>Log!N245-Log!$E245</f>
        <v>-7.2556601989635016E-3</v>
      </c>
      <c r="AJ245" s="47">
        <f>Log!O245-Log!$E245</f>
        <v>3.3864045541688484E-4</v>
      </c>
      <c r="AK245" s="47">
        <f>Log!P245-Log!$E245</f>
        <v>-1.7155141421526847E-2</v>
      </c>
      <c r="AL245" s="47">
        <f>Log!Q245-Log!$E245</f>
        <v>-1.7736257375697159E-2</v>
      </c>
      <c r="AM245" s="47">
        <f>Log!R245-Log!$E245</f>
        <v>4.7957645787432834E-2</v>
      </c>
      <c r="AN245" s="47" t="e">
        <f>Log!S245-Log!$E245</f>
        <v>#DIV/0!</v>
      </c>
    </row>
    <row r="246" spans="23:40">
      <c r="W246" s="47">
        <f>Log!B246-Log!$E246</f>
        <v>-1.3115515477077105E-2</v>
      </c>
      <c r="X246" s="47">
        <f>Log!C246-Log!$E246</f>
        <v>-9.6449276689193585E-3</v>
      </c>
      <c r="Y246" s="47">
        <f>Log!D246-Log!$E246</f>
        <v>-2.7552097574501219E-2</v>
      </c>
      <c r="Z246" s="47">
        <f>Log!E246-Log!$E246</f>
        <v>0</v>
      </c>
      <c r="AA246" s="47">
        <f>Log!F246-Log!$E246</f>
        <v>3.8386110545882667E-4</v>
      </c>
      <c r="AB246" s="47">
        <f>Log!G246-Log!$E246</f>
        <v>-2.5360442816221049E-2</v>
      </c>
      <c r="AC246" s="47">
        <f>Log!H246-Log!$E246</f>
        <v>6.6353719248128593E-3</v>
      </c>
      <c r="AD246" s="47">
        <f>Log!I246-Log!$E246</f>
        <v>-3.2128562481708936E-3</v>
      </c>
      <c r="AE246" s="47">
        <f>Log!J246-Log!$E246</f>
        <v>4.2940183556936552E-3</v>
      </c>
      <c r="AF246" s="47">
        <f>Log!K246-Log!$E246</f>
        <v>-6.7527321585262451E-3</v>
      </c>
      <c r="AG246" s="47">
        <f>Log!L246-Log!$E246</f>
        <v>-1.6668985216313773E-2</v>
      </c>
      <c r="AH246" s="47">
        <f>Log!M246-Log!$E246</f>
        <v>2.207942484988102E-2</v>
      </c>
      <c r="AI246" s="47">
        <f>Log!N246-Log!$E246</f>
        <v>-2.8228906202958006E-3</v>
      </c>
      <c r="AJ246" s="47">
        <f>Log!O246-Log!$E246</f>
        <v>-1.1837728210311226E-2</v>
      </c>
      <c r="AK246" s="47">
        <f>Log!P246-Log!$E246</f>
        <v>-1.3432243262816144E-2</v>
      </c>
      <c r="AL246" s="47">
        <f>Log!Q246-Log!$E246</f>
        <v>-0.16142832580319041</v>
      </c>
      <c r="AM246" s="47">
        <f>Log!R246-Log!$E246</f>
        <v>-0.23053802443256405</v>
      </c>
      <c r="AN246" s="47" t="e">
        <f>Log!S246-Log!$E246</f>
        <v>#DIV/0!</v>
      </c>
    </row>
    <row r="247" spans="23:40">
      <c r="W247" s="47">
        <f>Log!B247-Log!$E247</f>
        <v>-1.145546860457693E-2</v>
      </c>
      <c r="X247" s="47">
        <f>Log!C247-Log!$E247</f>
        <v>7.032910156940483E-3</v>
      </c>
      <c r="Y247" s="47">
        <f>Log!D247-Log!$E247</f>
        <v>-1.7396891968691229E-2</v>
      </c>
      <c r="Z247" s="47">
        <f>Log!E247-Log!$E247</f>
        <v>0</v>
      </c>
      <c r="AA247" s="47">
        <f>Log!F247-Log!$E247</f>
        <v>-2.0675006267988471E-3</v>
      </c>
      <c r="AB247" s="47">
        <f>Log!G247-Log!$E247</f>
        <v>6.8581613030946689E-3</v>
      </c>
      <c r="AC247" s="47">
        <f>Log!H247-Log!$E247</f>
        <v>-5.0113198806653004E-3</v>
      </c>
      <c r="AD247" s="47">
        <f>Log!I247-Log!$E247</f>
        <v>-3.7913136949295032E-2</v>
      </c>
      <c r="AE247" s="47">
        <f>Log!J247-Log!$E247</f>
        <v>-1.1454028656442532E-2</v>
      </c>
      <c r="AF247" s="47">
        <f>Log!K247-Log!$E247</f>
        <v>-1.3542305829980351E-2</v>
      </c>
      <c r="AG247" s="47">
        <f>Log!L247-Log!$E247</f>
        <v>-8.415852880418689E-3</v>
      </c>
      <c r="AH247" s="47">
        <f>Log!M247-Log!$E247</f>
        <v>1.4299108139125915E-2</v>
      </c>
      <c r="AI247" s="47">
        <f>Log!N247-Log!$E247</f>
        <v>-3.6900625514386387E-3</v>
      </c>
      <c r="AJ247" s="47">
        <f>Log!O247-Log!$E247</f>
        <v>-1.9249759757087401E-3</v>
      </c>
      <c r="AK247" s="47">
        <f>Log!P247-Log!$E247</f>
        <v>-1.4364934384489278E-2</v>
      </c>
      <c r="AL247" s="47">
        <f>Log!Q247-Log!$E247</f>
        <v>-6.3995780144610326E-2</v>
      </c>
      <c r="AM247" s="47">
        <f>Log!R247-Log!$E247</f>
        <v>-1.3303822191408996E-2</v>
      </c>
      <c r="AN247" s="47" t="e">
        <f>Log!S247-Log!$E247</f>
        <v>#DIV/0!</v>
      </c>
    </row>
    <row r="248" spans="23:40">
      <c r="W248" s="47">
        <f>Log!B248-Log!$E248</f>
        <v>-7.6522699940796447E-3</v>
      </c>
      <c r="X248" s="47">
        <f>Log!C248-Log!$E248</f>
        <v>-3.7445595951746471E-3</v>
      </c>
      <c r="Y248" s="47">
        <f>Log!D248-Log!$E248</f>
        <v>6.6706838666076157E-3</v>
      </c>
      <c r="Z248" s="47">
        <f>Log!E248-Log!$E248</f>
        <v>0</v>
      </c>
      <c r="AA248" s="47">
        <f>Log!F248-Log!$E248</f>
        <v>-5.0166866346119596E-4</v>
      </c>
      <c r="AB248" s="47">
        <f>Log!G248-Log!$E248</f>
        <v>4.5938299316082305E-3</v>
      </c>
      <c r="AC248" s="47">
        <f>Log!H248-Log!$E248</f>
        <v>2.158674299484728E-2</v>
      </c>
      <c r="AD248" s="47">
        <f>Log!I248-Log!$E248</f>
        <v>-3.8160553932770139E-3</v>
      </c>
      <c r="AE248" s="47">
        <f>Log!J248-Log!$E248</f>
        <v>1.5203840540047574E-2</v>
      </c>
      <c r="AF248" s="47">
        <f>Log!K248-Log!$E248</f>
        <v>1.9868962108733283E-2</v>
      </c>
      <c r="AG248" s="47">
        <f>Log!L248-Log!$E248</f>
        <v>1.1241763971343086E-2</v>
      </c>
      <c r="AH248" s="47">
        <f>Log!M248-Log!$E248</f>
        <v>3.537425388605054E-2</v>
      </c>
      <c r="AI248" s="47">
        <f>Log!N248-Log!$E248</f>
        <v>7.2719559806183193E-3</v>
      </c>
      <c r="AJ248" s="47">
        <f>Log!O248-Log!$E248</f>
        <v>1.9866346666376829E-2</v>
      </c>
      <c r="AK248" s="47">
        <f>Log!P248-Log!$E248</f>
        <v>1.1866398477849248E-2</v>
      </c>
      <c r="AL248" s="47">
        <f>Log!Q248-Log!$E248</f>
        <v>-0.14170645973292489</v>
      </c>
      <c r="AM248" s="47">
        <f>Log!R248-Log!$E248</f>
        <v>-0.11504714910210835</v>
      </c>
      <c r="AN248" s="47" t="e">
        <f>Log!S248-Log!$E248</f>
        <v>#DIV/0!</v>
      </c>
    </row>
    <row r="249" spans="23:40">
      <c r="W249" s="47">
        <f>Log!B249-Log!$E249</f>
        <v>3.9697657663310074E-3</v>
      </c>
      <c r="X249" s="47">
        <f>Log!C249-Log!$E249</f>
        <v>5.5427261048248636E-3</v>
      </c>
      <c r="Y249" s="47">
        <f>Log!D249-Log!$E249</f>
        <v>1.3031678840775274E-3</v>
      </c>
      <c r="Z249" s="47">
        <f>Log!E249-Log!$E249</f>
        <v>0</v>
      </c>
      <c r="AA249" s="47">
        <f>Log!F249-Log!$E249</f>
        <v>-6.2919252753631735E-4</v>
      </c>
      <c r="AB249" s="47">
        <f>Log!G249-Log!$E249</f>
        <v>-3.0297805063189135E-2</v>
      </c>
      <c r="AC249" s="47">
        <f>Log!H249-Log!$E249</f>
        <v>2.1445355032938103E-2</v>
      </c>
      <c r="AD249" s="47">
        <f>Log!I249-Log!$E249</f>
        <v>3.7293784228488898E-3</v>
      </c>
      <c r="AE249" s="47">
        <f>Log!J249-Log!$E249</f>
        <v>1.3208386520704735E-2</v>
      </c>
      <c r="AF249" s="47">
        <f>Log!K249-Log!$E249</f>
        <v>1.5416553014238625E-2</v>
      </c>
      <c r="AG249" s="47">
        <f>Log!L249-Log!$E249</f>
        <v>7.3537678963010757E-3</v>
      </c>
      <c r="AH249" s="47">
        <f>Log!M249-Log!$E249</f>
        <v>2.0360603889994056E-2</v>
      </c>
      <c r="AI249" s="47">
        <f>Log!N249-Log!$E249</f>
        <v>8.1276913875632691E-3</v>
      </c>
      <c r="AJ249" s="47">
        <f>Log!O249-Log!$E249</f>
        <v>1.6617061670761268E-2</v>
      </c>
      <c r="AK249" s="47">
        <f>Log!P249-Log!$E249</f>
        <v>6.8565271682970216E-3</v>
      </c>
      <c r="AL249" s="47">
        <f>Log!Q249-Log!$E249</f>
        <v>0.16407606389516907</v>
      </c>
      <c r="AM249" s="47">
        <f>Log!R249-Log!$E249</f>
        <v>5.1178298406438519E-2</v>
      </c>
      <c r="AN249" s="47" t="e">
        <f>Log!S249-Log!$E249</f>
        <v>#DIV/0!</v>
      </c>
    </row>
    <row r="250" spans="23:40">
      <c r="W250" s="47">
        <f>Log!B250-Log!$E250</f>
        <v>2.3344307729154884E-2</v>
      </c>
      <c r="X250" s="47">
        <f>Log!C250-Log!$E250</f>
        <v>1.4079222846332468E-2</v>
      </c>
      <c r="Y250" s="47">
        <f>Log!D250-Log!$E250</f>
        <v>3.7727118237570981E-2</v>
      </c>
      <c r="Z250" s="47">
        <f>Log!E250-Log!$E250</f>
        <v>0</v>
      </c>
      <c r="AA250" s="47">
        <f>Log!F250-Log!$E250</f>
        <v>-1.9486820945252871E-3</v>
      </c>
      <c r="AB250" s="47">
        <f>Log!G250-Log!$E250</f>
        <v>6.4329644011923079E-3</v>
      </c>
      <c r="AC250" s="47">
        <f>Log!H250-Log!$E250</f>
        <v>3.2459688561778603E-2</v>
      </c>
      <c r="AD250" s="47">
        <f>Log!I250-Log!$E250</f>
        <v>4.3646250757066879E-2</v>
      </c>
      <c r="AE250" s="47">
        <f>Log!J250-Log!$E250</f>
        <v>3.5528270890316557E-2</v>
      </c>
      <c r="AF250" s="47">
        <f>Log!K250-Log!$E250</f>
        <v>3.3986649256594906E-2</v>
      </c>
      <c r="AG250" s="47">
        <f>Log!L250-Log!$E250</f>
        <v>4.4053875855886104E-2</v>
      </c>
      <c r="AH250" s="47">
        <f>Log!M250-Log!$E250</f>
        <v>3.4835512849848232E-2</v>
      </c>
      <c r="AI250" s="47">
        <f>Log!N250-Log!$E250</f>
        <v>1.5392287625373731E-2</v>
      </c>
      <c r="AJ250" s="47">
        <f>Log!O250-Log!$E250</f>
        <v>1.161915133894393E-2</v>
      </c>
      <c r="AK250" s="47">
        <f>Log!P250-Log!$E250</f>
        <v>4.6440073845643443E-2</v>
      </c>
      <c r="AL250" s="47">
        <f>Log!Q250-Log!$E250</f>
        <v>6.6558985057380837E-2</v>
      </c>
      <c r="AM250" s="47">
        <f>Log!R250-Log!$E250</f>
        <v>7.2985965017993537E-2</v>
      </c>
      <c r="AN250" s="47" t="e">
        <f>Log!S250-Log!$E250</f>
        <v>#DIV/0!</v>
      </c>
    </row>
    <row r="251" spans="23:40">
      <c r="W251" s="47">
        <f>Log!B251-Log!$E251</f>
        <v>-6.5845862209793892E-3</v>
      </c>
      <c r="X251" s="47">
        <f>Log!C251-Log!$E251</f>
        <v>-3.5374176167688662E-3</v>
      </c>
      <c r="Y251" s="47">
        <f>Log!D251-Log!$E251</f>
        <v>1.3056402345646242E-2</v>
      </c>
      <c r="Z251" s="47">
        <f>Log!E251-Log!$E251</f>
        <v>0</v>
      </c>
      <c r="AA251" s="47">
        <f>Log!F251-Log!$E251</f>
        <v>1.2499639178428085E-3</v>
      </c>
      <c r="AB251" s="47">
        <f>Log!G251-Log!$E251</f>
        <v>-3.7836042995328674E-2</v>
      </c>
      <c r="AC251" s="47">
        <f>Log!H251-Log!$E251</f>
        <v>8.2144407197630685E-3</v>
      </c>
      <c r="AD251" s="47">
        <f>Log!I251-Log!$E251</f>
        <v>9.4563246212603855E-3</v>
      </c>
      <c r="AE251" s="47">
        <f>Log!J251-Log!$E251</f>
        <v>1.3121180183693137E-2</v>
      </c>
      <c r="AF251" s="47">
        <f>Log!K251-Log!$E251</f>
        <v>1.6082977122376094E-2</v>
      </c>
      <c r="AG251" s="47">
        <f>Log!L251-Log!$E251</f>
        <v>1.1465216372989808E-2</v>
      </c>
      <c r="AH251" s="47">
        <f>Log!M251-Log!$E251</f>
        <v>-1.16861944025112E-2</v>
      </c>
      <c r="AI251" s="47">
        <f>Log!N251-Log!$E251</f>
        <v>1.835960519815498E-2</v>
      </c>
      <c r="AJ251" s="47">
        <f>Log!O251-Log!$E251</f>
        <v>1.5465875520478366E-2</v>
      </c>
      <c r="AK251" s="47">
        <f>Log!P251-Log!$E251</f>
        <v>2.1012186454224563E-2</v>
      </c>
      <c r="AL251" s="47">
        <f>Log!Q251-Log!$E251</f>
        <v>-9.6923779799199208E-2</v>
      </c>
      <c r="AM251" s="47">
        <f>Log!R251-Log!$E251</f>
        <v>-6.4661144457342862E-2</v>
      </c>
      <c r="AN251" s="47" t="e">
        <f>Log!S251-Log!$E251</f>
        <v>#DIV/0!</v>
      </c>
    </row>
    <row r="252" spans="23:40">
      <c r="W252" s="47">
        <f>Log!B252-Log!$E252</f>
        <v>-2.6508271164068172E-2</v>
      </c>
      <c r="X252" s="47">
        <f>Log!C252-Log!$E252</f>
        <v>-2.0582638512489922E-2</v>
      </c>
      <c r="Y252" s="47">
        <f>Log!D252-Log!$E252</f>
        <v>-4.5003248846949354E-3</v>
      </c>
      <c r="Z252" s="47">
        <f>Log!E252-Log!$E252</f>
        <v>0</v>
      </c>
      <c r="AA252" s="47">
        <f>Log!F252-Log!$E252</f>
        <v>1.1226852185390601E-4</v>
      </c>
      <c r="AB252" s="47">
        <f>Log!G252-Log!$E252</f>
        <v>-3.345869089000169E-2</v>
      </c>
      <c r="AC252" s="47">
        <f>Log!H252-Log!$E252</f>
        <v>-3.4416940936176116E-2</v>
      </c>
      <c r="AD252" s="47">
        <f>Log!I252-Log!$E252</f>
        <v>-4.38094935700864E-5</v>
      </c>
      <c r="AE252" s="47">
        <f>Log!J252-Log!$E252</f>
        <v>-3.1856189772881252E-2</v>
      </c>
      <c r="AF252" s="47">
        <f>Log!K252-Log!$E252</f>
        <v>-3.2419116930176982E-2</v>
      </c>
      <c r="AG252" s="47">
        <f>Log!L252-Log!$E252</f>
        <v>-3.8165211504574907E-2</v>
      </c>
      <c r="AH252" s="47">
        <f>Log!M252-Log!$E252</f>
        <v>-3.9076155776947126E-2</v>
      </c>
      <c r="AI252" s="47">
        <f>Log!N252-Log!$E252</f>
        <v>-2.3580183226636575E-2</v>
      </c>
      <c r="AJ252" s="47">
        <f>Log!O252-Log!$E252</f>
        <v>-3.1929179242692791E-2</v>
      </c>
      <c r="AK252" s="47">
        <f>Log!P252-Log!$E252</f>
        <v>-3.722932891452603E-2</v>
      </c>
      <c r="AL252" s="47">
        <f>Log!Q252-Log!$E252</f>
        <v>-0.11097826849327819</v>
      </c>
      <c r="AM252" s="47">
        <f>Log!R252-Log!$E252</f>
        <v>-6.5990114962107119E-2</v>
      </c>
      <c r="AN252" s="47" t="e">
        <f>Log!S252-Log!$E252</f>
        <v>#DIV/0!</v>
      </c>
    </row>
    <row r="253" spans="23:40">
      <c r="W253" s="47">
        <f>Log!B253-Log!$E253</f>
        <v>4.8146610170688685E-3</v>
      </c>
      <c r="X253" s="47">
        <f>Log!C253-Log!$E253</f>
        <v>-2.4661386169367604E-2</v>
      </c>
      <c r="Y253" s="47">
        <f>Log!D253-Log!$E253</f>
        <v>4.0432324169551309E-3</v>
      </c>
      <c r="Z253" s="47">
        <f>Log!E253-Log!$E253</f>
        <v>0</v>
      </c>
      <c r="AA253" s="47">
        <f>Log!F253-Log!$E253</f>
        <v>-6.1126711956218868E-4</v>
      </c>
      <c r="AB253" s="47">
        <f>Log!G253-Log!$E253</f>
        <v>-2.6962148288708271E-2</v>
      </c>
      <c r="AC253" s="47">
        <f>Log!H253-Log!$E253</f>
        <v>-2.3093466468778454E-2</v>
      </c>
      <c r="AD253" s="47">
        <f>Log!I253-Log!$E253</f>
        <v>-5.3787243939465747E-3</v>
      </c>
      <c r="AE253" s="47">
        <f>Log!J253-Log!$E253</f>
        <v>-3.430262542261802E-2</v>
      </c>
      <c r="AF253" s="47">
        <f>Log!K253-Log!$E253</f>
        <v>-1.9684491345241618E-2</v>
      </c>
      <c r="AG253" s="47">
        <f>Log!L253-Log!$E253</f>
        <v>-2.8223992864452003E-2</v>
      </c>
      <c r="AH253" s="47">
        <f>Log!M253-Log!$E253</f>
        <v>-1.3035639669481349E-2</v>
      </c>
      <c r="AI253" s="47">
        <f>Log!N253-Log!$E253</f>
        <v>-2.9797758587431059E-2</v>
      </c>
      <c r="AJ253" s="47">
        <f>Log!O253-Log!$E253</f>
        <v>-2.3636040783889319E-2</v>
      </c>
      <c r="AK253" s="47">
        <f>Log!P253-Log!$E253</f>
        <v>-8.112890566970575E-2</v>
      </c>
      <c r="AL253" s="47">
        <f>Log!Q253-Log!$E253</f>
        <v>9.1674173759345098E-2</v>
      </c>
      <c r="AM253" s="47">
        <f>Log!R253-Log!$E253</f>
        <v>-1.5500604946548353E-2</v>
      </c>
      <c r="AN253" s="47" t="e">
        <f>Log!S253-Log!$E253</f>
        <v>#DIV/0!</v>
      </c>
    </row>
    <row r="254" spans="23:40">
      <c r="W254" s="47">
        <f>Log!B254-Log!$E254</f>
        <v>-1.8886056488010606E-2</v>
      </c>
      <c r="X254" s="47">
        <f>Log!C254-Log!$E254</f>
        <v>-2.05081790248612E-3</v>
      </c>
      <c r="Y254" s="47">
        <f>Log!D254-Log!$E254</f>
        <v>-1.1252117080172002E-2</v>
      </c>
      <c r="Z254" s="47">
        <f>Log!E254-Log!$E254</f>
        <v>0</v>
      </c>
      <c r="AA254" s="47">
        <f>Log!F254-Log!$E254</f>
        <v>3.8966357258003943E-4</v>
      </c>
      <c r="AB254" s="47">
        <f>Log!G254-Log!$E254</f>
        <v>-2.8557179536908402E-2</v>
      </c>
      <c r="AC254" s="47">
        <f>Log!H254-Log!$E254</f>
        <v>1.1369120326946648E-3</v>
      </c>
      <c r="AD254" s="47">
        <f>Log!I254-Log!$E254</f>
        <v>-1.0310643869840706E-3</v>
      </c>
      <c r="AE254" s="47">
        <f>Log!J254-Log!$E254</f>
        <v>-1.5318794457667823E-3</v>
      </c>
      <c r="AF254" s="47">
        <f>Log!K254-Log!$E254</f>
        <v>-6.6201800274160649E-3</v>
      </c>
      <c r="AG254" s="47">
        <f>Log!L254-Log!$E254</f>
        <v>-8.5716023147551623E-3</v>
      </c>
      <c r="AH254" s="47">
        <f>Log!M254-Log!$E254</f>
        <v>3.9988366616420877E-2</v>
      </c>
      <c r="AI254" s="47">
        <f>Log!N254-Log!$E254</f>
        <v>-1.2544400208412866E-2</v>
      </c>
      <c r="AJ254" s="47">
        <f>Log!O254-Log!$E254</f>
        <v>-6.975433799881775E-3</v>
      </c>
      <c r="AK254" s="47">
        <f>Log!P254-Log!$E254</f>
        <v>-9.1163799104860346E-3</v>
      </c>
      <c r="AL254" s="47">
        <f>Log!Q254-Log!$E254</f>
        <v>6.3704214453182736E-2</v>
      </c>
      <c r="AM254" s="47">
        <f>Log!R254-Log!$E254</f>
        <v>6.7412966364622892E-2</v>
      </c>
      <c r="AN254" s="47" t="e">
        <f>Log!S254-Log!$E254</f>
        <v>#DIV/0!</v>
      </c>
    </row>
    <row r="255" spans="23:40">
      <c r="W255" s="47">
        <f>Log!B255-Log!$E255</f>
        <v>-2.327491020138225E-3</v>
      </c>
      <c r="X255" s="47">
        <f>Log!C255-Log!$E255</f>
        <v>-3.445578551171437E-3</v>
      </c>
      <c r="Y255" s="47">
        <f>Log!D255-Log!$E255</f>
        <v>4.8021483147315447E-3</v>
      </c>
      <c r="Z255" s="47">
        <f>Log!E255-Log!$E255</f>
        <v>0</v>
      </c>
      <c r="AA255" s="47">
        <f>Log!F255-Log!$E255</f>
        <v>-5.0248053549478266E-4</v>
      </c>
      <c r="AB255" s="47">
        <f>Log!G255-Log!$E255</f>
        <v>-5.4855848534084456E-2</v>
      </c>
      <c r="AC255" s="47">
        <f>Log!H255-Log!$E255</f>
        <v>-4.9858038823829658E-3</v>
      </c>
      <c r="AD255" s="47">
        <f>Log!I255-Log!$E255</f>
        <v>5.9933281293459593E-3</v>
      </c>
      <c r="AE255" s="47">
        <f>Log!J255-Log!$E255</f>
        <v>-1.0722004860036518E-2</v>
      </c>
      <c r="AF255" s="47">
        <f>Log!K255-Log!$E255</f>
        <v>-1.3955974168113814E-2</v>
      </c>
      <c r="AG255" s="47">
        <f>Log!L255-Log!$E255</f>
        <v>-4.2408909386806408E-3</v>
      </c>
      <c r="AH255" s="47">
        <f>Log!M255-Log!$E255</f>
        <v>1.1763421724019403E-2</v>
      </c>
      <c r="AI255" s="47">
        <f>Log!N255-Log!$E255</f>
        <v>-1.1078739255772085E-2</v>
      </c>
      <c r="AJ255" s="47">
        <f>Log!O255-Log!$E255</f>
        <v>-1.2357203015804164E-2</v>
      </c>
      <c r="AK255" s="47">
        <f>Log!P255-Log!$E255</f>
        <v>-9.341280543500894E-3</v>
      </c>
      <c r="AL255" s="47">
        <f>Log!Q255-Log!$E255</f>
        <v>-5.8554782722779017E-2</v>
      </c>
      <c r="AM255" s="47">
        <f>Log!R255-Log!$E255</f>
        <v>-8.38434619713916E-2</v>
      </c>
      <c r="AN255" s="47" t="e">
        <f>Log!S255-Log!$E255</f>
        <v>#DIV/0!</v>
      </c>
    </row>
    <row r="256" spans="23:40">
      <c r="W256" s="47">
        <f>Log!B256-Log!$E256</f>
        <v>4.291687722904022E-3</v>
      </c>
      <c r="X256" s="47">
        <f>Log!C256-Log!$E256</f>
        <v>-4.1885769195299889E-3</v>
      </c>
      <c r="Y256" s="47">
        <f>Log!D256-Log!$E256</f>
        <v>-1.0934295014993357E-2</v>
      </c>
      <c r="Z256" s="47">
        <f>Log!E256-Log!$E256</f>
        <v>0</v>
      </c>
      <c r="AA256" s="47">
        <f>Log!F256-Log!$E256</f>
        <v>-3.2444037881915137E-3</v>
      </c>
      <c r="AB256" s="47">
        <f>Log!G256-Log!$E256</f>
        <v>2.8964543606729669E-4</v>
      </c>
      <c r="AC256" s="47">
        <f>Log!H256-Log!$E256</f>
        <v>-9.9398921611851317E-3</v>
      </c>
      <c r="AD256" s="47">
        <f>Log!I256-Log!$E256</f>
        <v>-2.8419505555863873E-2</v>
      </c>
      <c r="AE256" s="47">
        <f>Log!J256-Log!$E256</f>
        <v>-1.1267449382926887E-2</v>
      </c>
      <c r="AF256" s="47">
        <f>Log!K256-Log!$E256</f>
        <v>-1.8667686134652278E-3</v>
      </c>
      <c r="AG256" s="47">
        <f>Log!L256-Log!$E256</f>
        <v>-9.8093266662141829E-3</v>
      </c>
      <c r="AH256" s="47">
        <f>Log!M256-Log!$E256</f>
        <v>4.7734640930690835E-3</v>
      </c>
      <c r="AI256" s="47">
        <f>Log!N256-Log!$E256</f>
        <v>-5.6768836028939316E-3</v>
      </c>
      <c r="AJ256" s="47">
        <f>Log!O256-Log!$E256</f>
        <v>-2.46017263900663E-2</v>
      </c>
      <c r="AK256" s="47">
        <f>Log!P256-Log!$E256</f>
        <v>3.5383072755963828E-2</v>
      </c>
      <c r="AL256" s="47">
        <f>Log!Q256-Log!$E256</f>
        <v>1.2913303875451925E-2</v>
      </c>
      <c r="AM256" s="47">
        <f>Log!R256-Log!$E256</f>
        <v>-1.4399794224608131E-2</v>
      </c>
      <c r="AN256" s="47" t="e">
        <f>Log!S256-Log!$E256</f>
        <v>#DIV/0!</v>
      </c>
    </row>
    <row r="257" spans="23:40">
      <c r="W257" s="47">
        <f>Log!B257-Log!$E257</f>
        <v>-5.8885690411923982E-3</v>
      </c>
      <c r="X257" s="47">
        <f>Log!C257-Log!$E257</f>
        <v>-1.3770085121506131E-2</v>
      </c>
      <c r="Y257" s="47">
        <f>Log!D257-Log!$E257</f>
        <v>8.467581701207311E-3</v>
      </c>
      <c r="Z257" s="47">
        <f>Log!E257-Log!$E257</f>
        <v>0</v>
      </c>
      <c r="AA257" s="47">
        <f>Log!F257-Log!$E257</f>
        <v>-4.6209648150926882E-4</v>
      </c>
      <c r="AB257" s="47">
        <f>Log!G257-Log!$E257</f>
        <v>-0.13718080203630786</v>
      </c>
      <c r="AC257" s="47">
        <f>Log!H257-Log!$E257</f>
        <v>3.8975287126886923E-3</v>
      </c>
      <c r="AD257" s="47">
        <f>Log!I257-Log!$E257</f>
        <v>2.181142999469194E-2</v>
      </c>
      <c r="AE257" s="47">
        <f>Log!J257-Log!$E257</f>
        <v>-3.2480178837052615E-3</v>
      </c>
      <c r="AF257" s="47">
        <f>Log!K257-Log!$E257</f>
        <v>-1.6461492782867139E-3</v>
      </c>
      <c r="AG257" s="47">
        <f>Log!L257-Log!$E257</f>
        <v>3.1964102086294707E-4</v>
      </c>
      <c r="AH257" s="47">
        <f>Log!M257-Log!$E257</f>
        <v>1.0574830631482094E-2</v>
      </c>
      <c r="AI257" s="47">
        <f>Log!N257-Log!$E257</f>
        <v>-1.3267602338207613E-2</v>
      </c>
      <c r="AJ257" s="47">
        <f>Log!O257-Log!$E257</f>
        <v>-2.0023831122431934E-3</v>
      </c>
      <c r="AK257" s="47">
        <f>Log!P257-Log!$E257</f>
        <v>-5.7923309973528497E-3</v>
      </c>
      <c r="AL257" s="47">
        <f>Log!Q257-Log!$E257</f>
        <v>2.7989735993347044E-3</v>
      </c>
      <c r="AM257" s="47">
        <f>Log!R257-Log!$E257</f>
        <v>3.9858003855463328E-2</v>
      </c>
      <c r="AN257" s="47" t="e">
        <f>Log!S257-Log!$E257</f>
        <v>#DIV/0!</v>
      </c>
    </row>
    <row r="258" spans="23:40">
      <c r="W258" s="47">
        <f>Log!B258-Log!$E258</f>
        <v>-1.558987999249683E-2</v>
      </c>
      <c r="X258" s="47">
        <f>Log!C258-Log!$E258</f>
        <v>-5.9483415860468302E-3</v>
      </c>
      <c r="Y258" s="47">
        <f>Log!D258-Log!$E258</f>
        <v>-9.1527225174199232E-3</v>
      </c>
      <c r="Z258" s="47">
        <f>Log!E258-Log!$E258</f>
        <v>0</v>
      </c>
      <c r="AA258" s="47">
        <f>Log!F258-Log!$E258</f>
        <v>-2.7443311654357842E-4</v>
      </c>
      <c r="AB258" s="47">
        <f>Log!G258-Log!$E258</f>
        <v>-1.4951784407597198E-2</v>
      </c>
      <c r="AC258" s="47">
        <f>Log!H258-Log!$E258</f>
        <v>-1.9833955172980349E-3</v>
      </c>
      <c r="AD258" s="47">
        <f>Log!I258-Log!$E258</f>
        <v>-7.7510003615004026E-3</v>
      </c>
      <c r="AE258" s="47">
        <f>Log!J258-Log!$E258</f>
        <v>-1.3148817687427587E-2</v>
      </c>
      <c r="AF258" s="47">
        <f>Log!K258-Log!$E258</f>
        <v>-6.3833454448791243E-3</v>
      </c>
      <c r="AG258" s="47">
        <f>Log!L258-Log!$E258</f>
        <v>-1.2813439716598547E-2</v>
      </c>
      <c r="AH258" s="47">
        <f>Log!M258-Log!$E258</f>
        <v>8.4306015660854036E-3</v>
      </c>
      <c r="AI258" s="47">
        <f>Log!N258-Log!$E258</f>
        <v>6.926574483370071E-3</v>
      </c>
      <c r="AJ258" s="47">
        <f>Log!O258-Log!$E258</f>
        <v>-1.1448996933077055E-5</v>
      </c>
      <c r="AK258" s="47">
        <f>Log!P258-Log!$E258</f>
        <v>-1.8611893661728111E-3</v>
      </c>
      <c r="AL258" s="47">
        <f>Log!Q258-Log!$E258</f>
        <v>-7.4200524233376586E-2</v>
      </c>
      <c r="AM258" s="47">
        <f>Log!R258-Log!$E258</f>
        <v>-6.6127835458680936E-2</v>
      </c>
      <c r="AN258" s="47" t="e">
        <f>Log!S258-Log!$E258</f>
        <v>#DIV/0!</v>
      </c>
    </row>
    <row r="259" spans="23:40">
      <c r="W259" s="47">
        <f>Log!B259-Log!$E259</f>
        <v>-1.1448374166225565E-2</v>
      </c>
      <c r="X259" s="47">
        <f>Log!C259-Log!$E259</f>
        <v>7.2295154035945039E-3</v>
      </c>
      <c r="Y259" s="47">
        <f>Log!D259-Log!$E259</f>
        <v>2.8319195101971416E-2</v>
      </c>
      <c r="Z259" s="47">
        <f>Log!E259-Log!$E259</f>
        <v>0</v>
      </c>
      <c r="AA259" s="47">
        <f>Log!F259-Log!$E259</f>
        <v>1.4148111496830526E-3</v>
      </c>
      <c r="AB259" s="47">
        <f>Log!G259-Log!$E259</f>
        <v>-7.3211253281423944E-2</v>
      </c>
      <c r="AC259" s="47">
        <f>Log!H259-Log!$E259</f>
        <v>4.2147221729883617E-2</v>
      </c>
      <c r="AD259" s="47">
        <f>Log!I259-Log!$E259</f>
        <v>3.7203533015824387E-2</v>
      </c>
      <c r="AE259" s="47">
        <f>Log!J259-Log!$E259</f>
        <v>4.4904817402033725E-2</v>
      </c>
      <c r="AF259" s="47">
        <f>Log!K259-Log!$E259</f>
        <v>2.8026753093895046E-3</v>
      </c>
      <c r="AG259" s="47">
        <f>Log!L259-Log!$E259</f>
        <v>3.6679040994412763E-2</v>
      </c>
      <c r="AH259" s="47">
        <f>Log!M259-Log!$E259</f>
        <v>6.0186649205659054E-2</v>
      </c>
      <c r="AI259" s="47">
        <f>Log!N259-Log!$E259</f>
        <v>2.2802575465519632E-2</v>
      </c>
      <c r="AJ259" s="47">
        <f>Log!O259-Log!$E259</f>
        <v>3.3162930907799364E-2</v>
      </c>
      <c r="AK259" s="47">
        <f>Log!P259-Log!$E259</f>
        <v>5.7054064907436863E-2</v>
      </c>
      <c r="AL259" s="47">
        <f>Log!Q259-Log!$E259</f>
        <v>-4.237099990689331E-2</v>
      </c>
      <c r="AM259" s="47">
        <f>Log!R259-Log!$E259</f>
        <v>-0.16251616852486328</v>
      </c>
      <c r="AN259" s="47" t="e">
        <f>Log!S259-Log!$E259</f>
        <v>#DIV/0!</v>
      </c>
    </row>
    <row r="260" spans="23:40">
      <c r="W260" s="47">
        <f>Log!B260-Log!$E260</f>
        <v>-2.5442771307832051E-2</v>
      </c>
      <c r="X260" s="47">
        <f>Log!C260-Log!$E260</f>
        <v>-1.7224413418357138E-2</v>
      </c>
      <c r="Y260" s="47">
        <f>Log!D260-Log!$E260</f>
        <v>-1.7354948336410922E-2</v>
      </c>
      <c r="Z260" s="47">
        <f>Log!E260-Log!$E260</f>
        <v>0</v>
      </c>
      <c r="AA260" s="47">
        <f>Log!F260-Log!$E260</f>
        <v>-1.6137993463551728E-3</v>
      </c>
      <c r="AB260" s="47">
        <f>Log!G260-Log!$E260</f>
        <v>-3.2369585973337486E-2</v>
      </c>
      <c r="AC260" s="47">
        <f>Log!H260-Log!$E260</f>
        <v>-2.4500332159850993E-2</v>
      </c>
      <c r="AD260" s="47">
        <f>Log!I260-Log!$E260</f>
        <v>-3.1409462290357279E-2</v>
      </c>
      <c r="AE260" s="47">
        <f>Log!J260-Log!$E260</f>
        <v>-2.7562816528117422E-2</v>
      </c>
      <c r="AF260" s="47">
        <f>Log!K260-Log!$E260</f>
        <v>-5.094538942634258E-3</v>
      </c>
      <c r="AG260" s="47">
        <f>Log!L260-Log!$E260</f>
        <v>-3.6732296031591685E-2</v>
      </c>
      <c r="AH260" s="47">
        <f>Log!M260-Log!$E260</f>
        <v>-4.4618277040878639E-2</v>
      </c>
      <c r="AI260" s="47">
        <f>Log!N260-Log!$E260</f>
        <v>-9.8653625644030546E-3</v>
      </c>
      <c r="AJ260" s="47">
        <f>Log!O260-Log!$E260</f>
        <v>-1.6180277799630029E-2</v>
      </c>
      <c r="AK260" s="47">
        <f>Log!P260-Log!$E260</f>
        <v>-4.3339544008940085E-2</v>
      </c>
      <c r="AL260" s="47">
        <f>Log!Q260-Log!$E260</f>
        <v>-4.3829686948937449E-2</v>
      </c>
      <c r="AM260" s="47">
        <f>Log!R260-Log!$E260</f>
        <v>-7.142865029908381E-2</v>
      </c>
      <c r="AN260" s="47" t="e">
        <f>Log!S260-Log!$E260</f>
        <v>#DIV/0!</v>
      </c>
    </row>
    <row r="261" spans="23:40">
      <c r="W261" s="47">
        <f>Log!B261-Log!$E261</f>
        <v>4.5700937172261785E-3</v>
      </c>
      <c r="X261" s="47">
        <f>Log!C261-Log!$E261</f>
        <v>-5.1765487274027262E-3</v>
      </c>
      <c r="Y261" s="47">
        <f>Log!D261-Log!$E261</f>
        <v>4.3562698402663576E-3</v>
      </c>
      <c r="Z261" s="47">
        <f>Log!E261-Log!$E261</f>
        <v>0</v>
      </c>
      <c r="AA261" s="47">
        <f>Log!F261-Log!$E261</f>
        <v>9.4593970390473639E-4</v>
      </c>
      <c r="AB261" s="47">
        <f>Log!G261-Log!$E261</f>
        <v>-3.9155936321304818E-2</v>
      </c>
      <c r="AC261" s="47">
        <f>Log!H261-Log!$E261</f>
        <v>-7.1203200005942359E-3</v>
      </c>
      <c r="AD261" s="47">
        <f>Log!I261-Log!$E261</f>
        <v>5.4189156800769425E-3</v>
      </c>
      <c r="AE261" s="47">
        <f>Log!J261-Log!$E261</f>
        <v>-1.2544836196295497E-2</v>
      </c>
      <c r="AF261" s="47">
        <f>Log!K261-Log!$E261</f>
        <v>-6.5002966585287966E-3</v>
      </c>
      <c r="AG261" s="47">
        <f>Log!L261-Log!$E261</f>
        <v>-1.2466067519972587E-2</v>
      </c>
      <c r="AH261" s="47">
        <f>Log!M261-Log!$E261</f>
        <v>-4.4394004588735594E-3</v>
      </c>
      <c r="AI261" s="47">
        <f>Log!N261-Log!$E261</f>
        <v>-2.6328241866300416E-2</v>
      </c>
      <c r="AJ261" s="47">
        <f>Log!O261-Log!$E261</f>
        <v>-1.3653586772123107E-2</v>
      </c>
      <c r="AK261" s="47">
        <f>Log!P261-Log!$E261</f>
        <v>-7.040883867499694E-3</v>
      </c>
      <c r="AL261" s="47">
        <f>Log!Q261-Log!$E261</f>
        <v>-0.18595286353842458</v>
      </c>
      <c r="AM261" s="47">
        <f>Log!R261-Log!$E261</f>
        <v>-0.34001001799875619</v>
      </c>
      <c r="AN261" s="47" t="e">
        <f>Log!S261-Log!$E261</f>
        <v>#DIV/0!</v>
      </c>
    </row>
    <row r="262" spans="23:40">
      <c r="W262" s="47">
        <f>Log!B262-Log!$E262</f>
        <v>1.8733820485351736E-2</v>
      </c>
      <c r="X262" s="47">
        <f>Log!C262-Log!$E262</f>
        <v>2.4282524521214623E-3</v>
      </c>
      <c r="Y262" s="47">
        <f>Log!D262-Log!$E262</f>
        <v>1.0925759115105481E-2</v>
      </c>
      <c r="Z262" s="47">
        <f>Log!E262-Log!$E262</f>
        <v>0</v>
      </c>
      <c r="AA262" s="47">
        <f>Log!F262-Log!$E262</f>
        <v>2.7690828418448603E-4</v>
      </c>
      <c r="AB262" s="47">
        <f>Log!G262-Log!$E262</f>
        <v>-3.7920833673436918E-2</v>
      </c>
      <c r="AC262" s="47">
        <f>Log!H262-Log!$E262</f>
        <v>1.9538509844818041E-2</v>
      </c>
      <c r="AD262" s="47">
        <f>Log!I262-Log!$E262</f>
        <v>7.9701751999144647E-3</v>
      </c>
      <c r="AE262" s="47">
        <f>Log!J262-Log!$E262</f>
        <v>5.7325750158786094E-3</v>
      </c>
      <c r="AF262" s="47">
        <f>Log!K262-Log!$E262</f>
        <v>5.8713305447333549E-3</v>
      </c>
      <c r="AG262" s="47">
        <f>Log!L262-Log!$E262</f>
        <v>5.3875805763092689E-3</v>
      </c>
      <c r="AH262" s="47">
        <f>Log!M262-Log!$E262</f>
        <v>2.2649733540643431E-2</v>
      </c>
      <c r="AI262" s="47">
        <f>Log!N262-Log!$E262</f>
        <v>1.0785409246389967E-2</v>
      </c>
      <c r="AJ262" s="47">
        <f>Log!O262-Log!$E262</f>
        <v>1.0991792542591864E-2</v>
      </c>
      <c r="AK262" s="47">
        <f>Log!P262-Log!$E262</f>
        <v>-7.6342902887752261E-3</v>
      </c>
      <c r="AL262" s="47">
        <f>Log!Q262-Log!$E262</f>
        <v>1.4579899546428647E-2</v>
      </c>
      <c r="AM262" s="47">
        <f>Log!R262-Log!$E262</f>
        <v>-0.14662068631769984</v>
      </c>
      <c r="AN262" s="47" t="e">
        <f>Log!S262-Log!$E262</f>
        <v>#DIV/0!</v>
      </c>
    </row>
    <row r="263" spans="23:40">
      <c r="W263" s="47">
        <f>Log!B263-Log!$E263</f>
        <v>1.9525419009768358E-2</v>
      </c>
      <c r="X263" s="47">
        <f>Log!C263-Log!$E263</f>
        <v>3.7443484570583527E-3</v>
      </c>
      <c r="Y263" s="47">
        <f>Log!D263-Log!$E263</f>
        <v>3.0201740576251551E-2</v>
      </c>
      <c r="Z263" s="47">
        <f>Log!E263-Log!$E263</f>
        <v>0</v>
      </c>
      <c r="AA263" s="47">
        <f>Log!F263-Log!$E263</f>
        <v>2.1633474071883624E-3</v>
      </c>
      <c r="AB263" s="47">
        <f>Log!G263-Log!$E263</f>
        <v>-0.10626125223130328</v>
      </c>
      <c r="AC263" s="47">
        <f>Log!H263-Log!$E263</f>
        <v>1.5615964707929066E-2</v>
      </c>
      <c r="AD263" s="47">
        <f>Log!I263-Log!$E263</f>
        <v>4.4672617321583882E-2</v>
      </c>
      <c r="AE263" s="47">
        <f>Log!J263-Log!$E263</f>
        <v>1.4397388812769236E-2</v>
      </c>
      <c r="AF263" s="47">
        <f>Log!K263-Log!$E263</f>
        <v>2.0861617715684188E-2</v>
      </c>
      <c r="AG263" s="47">
        <f>Log!L263-Log!$E263</f>
        <v>1.526364253516739E-2</v>
      </c>
      <c r="AH263" s="47">
        <f>Log!M263-Log!$E263</f>
        <v>1.308927959484512E-2</v>
      </c>
      <c r="AI263" s="47">
        <f>Log!N263-Log!$E263</f>
        <v>-2.5455166976038508E-3</v>
      </c>
      <c r="AJ263" s="47">
        <f>Log!O263-Log!$E263</f>
        <v>-2.8060171943406539E-3</v>
      </c>
      <c r="AK263" s="47">
        <f>Log!P263-Log!$E263</f>
        <v>4.7377974535282391E-2</v>
      </c>
      <c r="AL263" s="47">
        <f>Log!Q263-Log!$E263</f>
        <v>-0.21646408046392945</v>
      </c>
      <c r="AM263" s="47">
        <f>Log!R263-Log!$E263</f>
        <v>-0.21684400139925852</v>
      </c>
      <c r="AN263" s="47" t="e">
        <f>Log!S263-Log!$E263</f>
        <v>#DIV/0!</v>
      </c>
    </row>
    <row r="264" spans="23:40">
      <c r="W264" s="47">
        <f>Log!B264-Log!$E264</f>
        <v>9.2918523947358028E-3</v>
      </c>
      <c r="X264" s="47">
        <f>Log!C264-Log!$E264</f>
        <v>-8.8324434588820736E-3</v>
      </c>
      <c r="Y264" s="47">
        <f>Log!D264-Log!$E264</f>
        <v>2.3977204106358289E-2</v>
      </c>
      <c r="Z264" s="47">
        <f>Log!E264-Log!$E264</f>
        <v>0</v>
      </c>
      <c r="AA264" s="47">
        <f>Log!F264-Log!$E264</f>
        <v>-3.9892655539585861E-5</v>
      </c>
      <c r="AB264" s="47">
        <f>Log!G264-Log!$E264</f>
        <v>6.3470799396814536E-3</v>
      </c>
      <c r="AC264" s="47">
        <f>Log!H264-Log!$E264</f>
        <v>1.0572272727302266E-2</v>
      </c>
      <c r="AD264" s="47">
        <f>Log!I264-Log!$E264</f>
        <v>1.3198417064492797E-2</v>
      </c>
      <c r="AE264" s="47">
        <f>Log!J264-Log!$E264</f>
        <v>1.4555909591715054E-2</v>
      </c>
      <c r="AF264" s="47">
        <f>Log!K264-Log!$E264</f>
        <v>7.9742939224373942E-3</v>
      </c>
      <c r="AG264" s="47">
        <f>Log!L264-Log!$E264</f>
        <v>1.1056393194364834E-2</v>
      </c>
      <c r="AH264" s="47">
        <f>Log!M264-Log!$E264</f>
        <v>-1.1254356625235978E-2</v>
      </c>
      <c r="AI264" s="47">
        <f>Log!N264-Log!$E264</f>
        <v>-8.6093302623946079E-3</v>
      </c>
      <c r="AJ264" s="47">
        <f>Log!O264-Log!$E264</f>
        <v>-4.5501110131133593E-3</v>
      </c>
      <c r="AK264" s="47">
        <f>Log!P264-Log!$E264</f>
        <v>4.954105534314579E-2</v>
      </c>
      <c r="AL264" s="47">
        <f>Log!Q264-Log!$E264</f>
        <v>0.18488104294302585</v>
      </c>
      <c r="AM264" s="47">
        <f>Log!R264-Log!$E264</f>
        <v>0.52502588970106179</v>
      </c>
      <c r="AN264" s="47" t="e">
        <f>Log!S264-Log!$E264</f>
        <v>#DIV/0!</v>
      </c>
    </row>
    <row r="265" spans="23:40">
      <c r="W265" s="47">
        <f>Log!B265-Log!$E265</f>
        <v>1.0429795627080036E-2</v>
      </c>
      <c r="X265" s="47">
        <f>Log!C265-Log!$E265</f>
        <v>-4.9333036496457594E-2</v>
      </c>
      <c r="Y265" s="47">
        <f>Log!D265-Log!$E265</f>
        <v>-5.2921556463262024E-3</v>
      </c>
      <c r="Z265" s="47">
        <f>Log!E265-Log!$E265</f>
        <v>0</v>
      </c>
      <c r="AA265" s="47">
        <f>Log!F265-Log!$E265</f>
        <v>-1.8881519798805459E-3</v>
      </c>
      <c r="AB265" s="47">
        <f>Log!G265-Log!$E265</f>
        <v>-4.7160010116790066E-2</v>
      </c>
      <c r="AC265" s="47">
        <f>Log!H265-Log!$E265</f>
        <v>-1.7978245568140094E-2</v>
      </c>
      <c r="AD265" s="47">
        <f>Log!I265-Log!$E265</f>
        <v>-3.6384922053149214E-3</v>
      </c>
      <c r="AE265" s="47">
        <f>Log!J265-Log!$E265</f>
        <v>-2.7016964034748021E-2</v>
      </c>
      <c r="AF265" s="47">
        <f>Log!K265-Log!$E265</f>
        <v>-9.0979718691083719E-3</v>
      </c>
      <c r="AG265" s="47">
        <f>Log!L265-Log!$E265</f>
        <v>-2.7209597226317016E-2</v>
      </c>
      <c r="AH265" s="47">
        <f>Log!M265-Log!$E265</f>
        <v>-2.689207055903356E-2</v>
      </c>
      <c r="AI265" s="47">
        <f>Log!N265-Log!$E265</f>
        <v>-4.3899511287180254E-2</v>
      </c>
      <c r="AJ265" s="47">
        <f>Log!O265-Log!$E265</f>
        <v>-2.0322511279164939E-2</v>
      </c>
      <c r="AK265" s="47">
        <f>Log!P265-Log!$E265</f>
        <v>2.9328628394382945E-3</v>
      </c>
      <c r="AL265" s="47">
        <f>Log!Q265-Log!$E265</f>
        <v>-0.13166586607127465</v>
      </c>
      <c r="AM265" s="47">
        <f>Log!R265-Log!$E265</f>
        <v>-0.20700976971166804</v>
      </c>
      <c r="AN265" s="47" t="e">
        <f>Log!S265-Log!$E265</f>
        <v>#DIV/0!</v>
      </c>
    </row>
    <row r="266" spans="23:40">
      <c r="W266" s="47">
        <f>Log!B266-Log!$E266</f>
        <v>-1.0075044601745436E-2</v>
      </c>
      <c r="X266" s="47">
        <f>Log!C266-Log!$E266</f>
        <v>-8.8054366201403868E-3</v>
      </c>
      <c r="Y266" s="47">
        <f>Log!D266-Log!$E266</f>
        <v>3.8664345657359843E-3</v>
      </c>
      <c r="Z266" s="47">
        <f>Log!E266-Log!$E266</f>
        <v>0</v>
      </c>
      <c r="AA266" s="47">
        <f>Log!F266-Log!$E266</f>
        <v>3.1227473753173574E-3</v>
      </c>
      <c r="AB266" s="47">
        <f>Log!G266-Log!$E266</f>
        <v>0.10042026704470895</v>
      </c>
      <c r="AC266" s="47">
        <f>Log!H266-Log!$E266</f>
        <v>2.0429089301531967E-2</v>
      </c>
      <c r="AD266" s="47">
        <f>Log!I266-Log!$E266</f>
        <v>1.4780594909503557E-2</v>
      </c>
      <c r="AE266" s="47">
        <f>Log!J266-Log!$E266</f>
        <v>1.0625174527704609E-2</v>
      </c>
      <c r="AF266" s="47">
        <f>Log!K266-Log!$E266</f>
        <v>2.202070342697994E-2</v>
      </c>
      <c r="AG266" s="47">
        <f>Log!L266-Log!$E266</f>
        <v>1.1086843119813061E-2</v>
      </c>
      <c r="AH266" s="47">
        <f>Log!M266-Log!$E266</f>
        <v>1.9202043883823634E-2</v>
      </c>
      <c r="AI266" s="47">
        <f>Log!N266-Log!$E266</f>
        <v>-1.4272243273711998E-2</v>
      </c>
      <c r="AJ266" s="47">
        <f>Log!O266-Log!$E266</f>
        <v>5.7701100671506307E-3</v>
      </c>
      <c r="AK266" s="47">
        <f>Log!P266-Log!$E266</f>
        <v>-9.49244191388042E-3</v>
      </c>
      <c r="AL266" s="47">
        <f>Log!Q266-Log!$E266</f>
        <v>1.06257366302311E-2</v>
      </c>
      <c r="AM266" s="47">
        <f>Log!R266-Log!$E266</f>
        <v>-1.5309782949116526E-2</v>
      </c>
      <c r="AN266" s="47" t="e">
        <f>Log!S266-Log!$E266</f>
        <v>#DIV/0!</v>
      </c>
    </row>
    <row r="267" spans="23:40">
      <c r="W267" s="47">
        <f>Log!B267-Log!$E267</f>
        <v>-1.3388946496147558E-2</v>
      </c>
      <c r="X267" s="47">
        <f>Log!C267-Log!$E267</f>
        <v>-2.4327302617430241E-3</v>
      </c>
      <c r="Y267" s="47">
        <f>Log!D267-Log!$E267</f>
        <v>-2.2563592844653025E-2</v>
      </c>
      <c r="Z267" s="47">
        <f>Log!E267-Log!$E267</f>
        <v>0</v>
      </c>
      <c r="AA267" s="47">
        <f>Log!F267-Log!$E267</f>
        <v>-1.8669803566937378E-3</v>
      </c>
      <c r="AB267" s="47">
        <f>Log!G267-Log!$E267</f>
        <v>6.1569986608014597E-2</v>
      </c>
      <c r="AC267" s="47">
        <f>Log!H267-Log!$E267</f>
        <v>-3.2645840481869547E-2</v>
      </c>
      <c r="AD267" s="47">
        <f>Log!I267-Log!$E267</f>
        <v>-2.5827071653344927E-2</v>
      </c>
      <c r="AE267" s="47">
        <f>Log!J267-Log!$E267</f>
        <v>-2.4049659346832654E-2</v>
      </c>
      <c r="AF267" s="47">
        <f>Log!K267-Log!$E267</f>
        <v>-3.0191931932423279E-2</v>
      </c>
      <c r="AG267" s="47">
        <f>Log!L267-Log!$E267</f>
        <v>-3.1937520700711423E-2</v>
      </c>
      <c r="AH267" s="47">
        <f>Log!M267-Log!$E267</f>
        <v>-2.7951516441290732E-2</v>
      </c>
      <c r="AI267" s="47">
        <f>Log!N267-Log!$E267</f>
        <v>-1.6591222739316437E-2</v>
      </c>
      <c r="AJ267" s="47">
        <f>Log!O267-Log!$E267</f>
        <v>-1.8730693938162197E-2</v>
      </c>
      <c r="AK267" s="47">
        <f>Log!P267-Log!$E267</f>
        <v>-4.128683922917166E-2</v>
      </c>
      <c r="AL267" s="47">
        <f>Log!Q267-Log!$E267</f>
        <v>1.6709283161895357E-2</v>
      </c>
      <c r="AM267" s="47">
        <f>Log!R267-Log!$E267</f>
        <v>2.3870299836893996E-3</v>
      </c>
      <c r="AN267" s="47" t="e">
        <f>Log!S267-Log!$E267</f>
        <v>#DIV/0!</v>
      </c>
    </row>
    <row r="268" spans="23:40">
      <c r="W268" s="47">
        <f>Log!B268-Log!$E268</f>
        <v>-4.7687664856285693E-3</v>
      </c>
      <c r="X268" s="47">
        <f>Log!C268-Log!$E268</f>
        <v>-8.7012685852125814E-3</v>
      </c>
      <c r="Y268" s="47">
        <f>Log!D268-Log!$E268</f>
        <v>-1.4005156288460503E-2</v>
      </c>
      <c r="Z268" s="47">
        <f>Log!E268-Log!$E268</f>
        <v>0</v>
      </c>
      <c r="AA268" s="47">
        <f>Log!F268-Log!$E268</f>
        <v>-5.0973088389957497E-4</v>
      </c>
      <c r="AB268" s="47">
        <f>Log!G268-Log!$E268</f>
        <v>4.415682970870384E-2</v>
      </c>
      <c r="AC268" s="47">
        <f>Log!H268-Log!$E268</f>
        <v>-2.1399649797725649E-2</v>
      </c>
      <c r="AD268" s="47">
        <f>Log!I268-Log!$E268</f>
        <v>-2.4296797341957194E-2</v>
      </c>
      <c r="AE268" s="47">
        <f>Log!J268-Log!$E268</f>
        <v>-2.1281147633471789E-2</v>
      </c>
      <c r="AF268" s="47">
        <f>Log!K268-Log!$E268</f>
        <v>-2.2766158978217172E-2</v>
      </c>
      <c r="AG268" s="47">
        <f>Log!L268-Log!$E268</f>
        <v>-1.8755561314185588E-2</v>
      </c>
      <c r="AH268" s="47">
        <f>Log!M268-Log!$E268</f>
        <v>-3.7623030701934099E-3</v>
      </c>
      <c r="AI268" s="47">
        <f>Log!N268-Log!$E268</f>
        <v>-1.5384358207173571E-2</v>
      </c>
      <c r="AJ268" s="47">
        <f>Log!O268-Log!$E268</f>
        <v>-7.6653161948499766E-3</v>
      </c>
      <c r="AK268" s="47">
        <f>Log!P268-Log!$E268</f>
        <v>-2.7920125915595236E-2</v>
      </c>
      <c r="AL268" s="47">
        <f>Log!Q268-Log!$E268</f>
        <v>-7.7262526030386167E-3</v>
      </c>
      <c r="AM268" s="47">
        <f>Log!R268-Log!$E268</f>
        <v>-4.0317066811018973E-2</v>
      </c>
      <c r="AN268" s="47" t="e">
        <f>Log!S268-Log!$E268</f>
        <v>#DIV/0!</v>
      </c>
    </row>
    <row r="269" spans="23:40">
      <c r="W269" s="47">
        <f>Log!B269-Log!$E269</f>
        <v>-1.0331488571063988E-2</v>
      </c>
      <c r="X269" s="47">
        <f>Log!C269-Log!$E269</f>
        <v>-1.116220866571337E-2</v>
      </c>
      <c r="Y269" s="47">
        <f>Log!D269-Log!$E269</f>
        <v>-1.0848919119134735E-2</v>
      </c>
      <c r="Z269" s="47">
        <f>Log!E269-Log!$E269</f>
        <v>0</v>
      </c>
      <c r="AA269" s="47">
        <f>Log!F269-Log!$E269</f>
        <v>4.619780139016403E-4</v>
      </c>
      <c r="AB269" s="47">
        <f>Log!G269-Log!$E269</f>
        <v>-3.0396943078150829E-2</v>
      </c>
      <c r="AC269" s="47">
        <f>Log!H269-Log!$E269</f>
        <v>-1.0656549204134825E-2</v>
      </c>
      <c r="AD269" s="47">
        <f>Log!I269-Log!$E269</f>
        <v>-1.0220824347342171E-2</v>
      </c>
      <c r="AE269" s="47">
        <f>Log!J269-Log!$E269</f>
        <v>-1.5620226317444842E-2</v>
      </c>
      <c r="AF269" s="47">
        <f>Log!K269-Log!$E269</f>
        <v>-1.6432239209738662E-2</v>
      </c>
      <c r="AG269" s="47">
        <f>Log!L269-Log!$E269</f>
        <v>-1.1737712330024772E-2</v>
      </c>
      <c r="AH269" s="47">
        <f>Log!M269-Log!$E269</f>
        <v>-1.2570039936902113E-2</v>
      </c>
      <c r="AI269" s="47">
        <f>Log!N269-Log!$E269</f>
        <v>-2.8711770677626149E-3</v>
      </c>
      <c r="AJ269" s="47">
        <f>Log!O269-Log!$E269</f>
        <v>9.4756130181806661E-4</v>
      </c>
      <c r="AK269" s="47">
        <f>Log!P269-Log!$E269</f>
        <v>-2.6419213804264242E-2</v>
      </c>
      <c r="AL269" s="47">
        <f>Log!Q269-Log!$E269</f>
        <v>8.1000801240346018E-2</v>
      </c>
      <c r="AM269" s="47">
        <f>Log!R269-Log!$E269</f>
        <v>3.4683670079481629E-2</v>
      </c>
      <c r="AN269" s="47" t="e">
        <f>Log!S269-Log!$E269</f>
        <v>#DIV/0!</v>
      </c>
    </row>
    <row r="270" spans="23:40">
      <c r="W270" s="47">
        <f>Log!B270-Log!$E270</f>
        <v>2.3181632168509997E-3</v>
      </c>
      <c r="X270" s="47">
        <f>Log!C270-Log!$E270</f>
        <v>2.7586162606034461E-3</v>
      </c>
      <c r="Y270" s="47">
        <f>Log!D270-Log!$E270</f>
        <v>-9.7196962454931361E-3</v>
      </c>
      <c r="Z270" s="47">
        <f>Log!E270-Log!$E270</f>
        <v>0</v>
      </c>
      <c r="AA270" s="47">
        <f>Log!F270-Log!$E270</f>
        <v>-5.8201284159889628E-4</v>
      </c>
      <c r="AB270" s="47">
        <f>Log!G270-Log!$E270</f>
        <v>3.5747021320911773E-2</v>
      </c>
      <c r="AC270" s="47">
        <f>Log!H270-Log!$E270</f>
        <v>1.4431800161232872E-3</v>
      </c>
      <c r="AD270" s="47">
        <f>Log!I270-Log!$E270</f>
        <v>-1.4866989936951243E-2</v>
      </c>
      <c r="AE270" s="47">
        <f>Log!J270-Log!$E270</f>
        <v>-6.3467863850001256E-3</v>
      </c>
      <c r="AF270" s="47">
        <f>Log!K270-Log!$E270</f>
        <v>7.1511739862927136E-3</v>
      </c>
      <c r="AG270" s="47">
        <f>Log!L270-Log!$E270</f>
        <v>5.4321903327062947E-4</v>
      </c>
      <c r="AH270" s="47">
        <f>Log!M270-Log!$E270</f>
        <v>-5.0692959723662358E-4</v>
      </c>
      <c r="AI270" s="47">
        <f>Log!N270-Log!$E270</f>
        <v>-2.8698944728556908E-3</v>
      </c>
      <c r="AJ270" s="47">
        <f>Log!O270-Log!$E270</f>
        <v>-2.9540184860809464E-3</v>
      </c>
      <c r="AK270" s="47">
        <f>Log!P270-Log!$E270</f>
        <v>-1.9433408702479594E-3</v>
      </c>
      <c r="AL270" s="47">
        <f>Log!Q270-Log!$E270</f>
        <v>5.9493592626082566E-2</v>
      </c>
      <c r="AM270" s="47">
        <f>Log!R270-Log!$E270</f>
        <v>7.9442043388189901E-3</v>
      </c>
      <c r="AN270" s="47" t="e">
        <f>Log!S270-Log!$E270</f>
        <v>#DIV/0!</v>
      </c>
    </row>
    <row r="271" spans="23:40">
      <c r="W271" s="47">
        <f>Log!B271-Log!$E271</f>
        <v>-6.58273903661152E-3</v>
      </c>
      <c r="X271" s="47">
        <f>Log!C271-Log!$E271</f>
        <v>9.5241503859517206E-3</v>
      </c>
      <c r="Y271" s="47">
        <f>Log!D271-Log!$E271</f>
        <v>-8.9624208560283303E-3</v>
      </c>
      <c r="Z271" s="47">
        <f>Log!E271-Log!$E271</f>
        <v>0</v>
      </c>
      <c r="AA271" s="47">
        <f>Log!F271-Log!$E271</f>
        <v>2.2100823338961819E-3</v>
      </c>
      <c r="AB271" s="47">
        <f>Log!G271-Log!$E271</f>
        <v>-2.9045407618777691E-2</v>
      </c>
      <c r="AC271" s="47">
        <f>Log!H271-Log!$E271</f>
        <v>1.2365442669080972E-2</v>
      </c>
      <c r="AD271" s="47">
        <f>Log!I271-Log!$E271</f>
        <v>3.431488451217617E-3</v>
      </c>
      <c r="AE271" s="47">
        <f>Log!J271-Log!$E271</f>
        <v>7.0936557718085051E-3</v>
      </c>
      <c r="AF271" s="47">
        <f>Log!K271-Log!$E271</f>
        <v>1.6953738777879049E-3</v>
      </c>
      <c r="AG271" s="47">
        <f>Log!L271-Log!$E271</f>
        <v>-1.5475322181670151E-2</v>
      </c>
      <c r="AH271" s="47">
        <f>Log!M271-Log!$E271</f>
        <v>2.2177124670548134E-2</v>
      </c>
      <c r="AI271" s="47">
        <f>Log!N271-Log!$E271</f>
        <v>1.9576009620777407E-4</v>
      </c>
      <c r="AJ271" s="47">
        <f>Log!O271-Log!$E271</f>
        <v>2.0290721203929055E-2</v>
      </c>
      <c r="AK271" s="47">
        <f>Log!P271-Log!$E271</f>
        <v>-6.0105279256689771E-3</v>
      </c>
      <c r="AL271" s="47">
        <f>Log!Q271-Log!$E271</f>
        <v>5.4719186416210069E-2</v>
      </c>
      <c r="AM271" s="47">
        <f>Log!R271-Log!$E271</f>
        <v>7.9123816877177164E-2</v>
      </c>
      <c r="AN271" s="47" t="e">
        <f>Log!S271-Log!$E271</f>
        <v>#DIV/0!</v>
      </c>
    </row>
    <row r="272" spans="23:40">
      <c r="W272" s="47">
        <f>Log!B272-Log!$E272</f>
        <v>-1.7201967266026283E-2</v>
      </c>
      <c r="X272" s="47">
        <f>Log!C272-Log!$E272</f>
        <v>3.0522157026780135E-4</v>
      </c>
      <c r="Y272" s="47">
        <f>Log!D272-Log!$E272</f>
        <v>1.3365254314868586E-2</v>
      </c>
      <c r="Z272" s="47">
        <f>Log!E272-Log!$E272</f>
        <v>0</v>
      </c>
      <c r="AA272" s="47">
        <f>Log!F272-Log!$E272</f>
        <v>-2.5104810972728132E-4</v>
      </c>
      <c r="AB272" s="47">
        <f>Log!G272-Log!$E272</f>
        <v>-7.5710790137856934E-2</v>
      </c>
      <c r="AC272" s="47">
        <f>Log!H272-Log!$E272</f>
        <v>1.8502118016749333E-2</v>
      </c>
      <c r="AD272" s="47">
        <f>Log!I272-Log!$E272</f>
        <v>-7.8042394912480832E-3</v>
      </c>
      <c r="AE272" s="47">
        <f>Log!J272-Log!$E272</f>
        <v>7.8678293216030357E-4</v>
      </c>
      <c r="AF272" s="47">
        <f>Log!K272-Log!$E272</f>
        <v>2.8048475709772681E-3</v>
      </c>
      <c r="AG272" s="47">
        <f>Log!L272-Log!$E272</f>
        <v>-2.7159827827215634E-3</v>
      </c>
      <c r="AH272" s="47">
        <f>Log!M272-Log!$E272</f>
        <v>2.3210095295830568E-2</v>
      </c>
      <c r="AI272" s="47">
        <f>Log!N272-Log!$E272</f>
        <v>-1.9534431687047389E-2</v>
      </c>
      <c r="AJ272" s="47">
        <f>Log!O272-Log!$E272</f>
        <v>-1.3248823298837793E-2</v>
      </c>
      <c r="AK272" s="47">
        <f>Log!P272-Log!$E272</f>
        <v>-6.5817643641972543E-3</v>
      </c>
      <c r="AL272" s="47">
        <f>Log!Q272-Log!$E272</f>
        <v>-4.6147939151755385E-2</v>
      </c>
      <c r="AM272" s="47">
        <f>Log!R272-Log!$E272</f>
        <v>-0.1031105985188709</v>
      </c>
      <c r="AN272" s="47" t="e">
        <f>Log!S272-Log!$E272</f>
        <v>#DIV/0!</v>
      </c>
    </row>
    <row r="273" spans="23:40">
      <c r="W273" s="47">
        <f>Log!B273-Log!$E273</f>
        <v>-8.3578079882914748E-3</v>
      </c>
      <c r="X273" s="47">
        <f>Log!C273-Log!$E273</f>
        <v>-7.154810478676308E-3</v>
      </c>
      <c r="Y273" s="47">
        <f>Log!D273-Log!$E273</f>
        <v>6.0550609968523378E-3</v>
      </c>
      <c r="Z273" s="47">
        <f>Log!E273-Log!$E273</f>
        <v>0</v>
      </c>
      <c r="AA273" s="47">
        <f>Log!F273-Log!$E273</f>
        <v>5.8730531494322058E-4</v>
      </c>
      <c r="AB273" s="47">
        <f>Log!G273-Log!$E273</f>
        <v>-1.9519111982222712E-2</v>
      </c>
      <c r="AC273" s="47">
        <f>Log!H273-Log!$E273</f>
        <v>-2.5212566236171696E-2</v>
      </c>
      <c r="AD273" s="47">
        <f>Log!I273-Log!$E273</f>
        <v>1.3599858275139563E-2</v>
      </c>
      <c r="AE273" s="47">
        <f>Log!J273-Log!$E273</f>
        <v>-2.4825505838071533E-2</v>
      </c>
      <c r="AF273" s="47">
        <f>Log!K273-Log!$E273</f>
        <v>-1.5309667595973308E-2</v>
      </c>
      <c r="AG273" s="47">
        <f>Log!L273-Log!$E273</f>
        <v>2.9399775836205302E-3</v>
      </c>
      <c r="AH273" s="47">
        <f>Log!M273-Log!$E273</f>
        <v>-2.6631060254316715E-2</v>
      </c>
      <c r="AI273" s="47">
        <f>Log!N273-Log!$E273</f>
        <v>-6.3045504880144376E-2</v>
      </c>
      <c r="AJ273" s="47">
        <f>Log!O273-Log!$E273</f>
        <v>-5.1286109762566402E-2</v>
      </c>
      <c r="AK273" s="47">
        <f>Log!P273-Log!$E273</f>
        <v>-1.9594610840622875E-2</v>
      </c>
      <c r="AL273" s="47">
        <f>Log!Q273-Log!$E273</f>
        <v>-0.13518186123966155</v>
      </c>
      <c r="AM273" s="47">
        <f>Log!R273-Log!$E273</f>
        <v>-0.11277883781204671</v>
      </c>
      <c r="AN273" s="47" t="e">
        <f>Log!S273-Log!$E273</f>
        <v>#DIV/0!</v>
      </c>
    </row>
    <row r="274" spans="23:40">
      <c r="W274" s="47">
        <f>Log!B274-Log!$E274</f>
        <v>3.919436653392408E-5</v>
      </c>
      <c r="X274" s="47">
        <f>Log!C274-Log!$E274</f>
        <v>8.2763309943654044E-3</v>
      </c>
      <c r="Y274" s="47">
        <f>Log!D274-Log!$E274</f>
        <v>4.5475847590731155E-3</v>
      </c>
      <c r="Z274" s="47">
        <f>Log!E274-Log!$E274</f>
        <v>0</v>
      </c>
      <c r="AA274" s="47">
        <f>Log!F274-Log!$E274</f>
        <v>7.1515467049417317E-4</v>
      </c>
      <c r="AB274" s="47">
        <f>Log!G274-Log!$E274</f>
        <v>3.6418682542048414E-2</v>
      </c>
      <c r="AC274" s="47">
        <f>Log!H274-Log!$E274</f>
        <v>1.4402506789529156E-2</v>
      </c>
      <c r="AD274" s="47">
        <f>Log!I274-Log!$E274</f>
        <v>1.4567691419629367E-2</v>
      </c>
      <c r="AE274" s="47">
        <f>Log!J274-Log!$E274</f>
        <v>3.2849062508959456E-2</v>
      </c>
      <c r="AF274" s="47">
        <f>Log!K274-Log!$E274</f>
        <v>2.0786132803625651E-2</v>
      </c>
      <c r="AG274" s="47">
        <f>Log!L274-Log!$E274</f>
        <v>2.2175170522646153E-2</v>
      </c>
      <c r="AH274" s="47">
        <f>Log!M274-Log!$E274</f>
        <v>5.9713331357132242E-3</v>
      </c>
      <c r="AI274" s="47">
        <f>Log!N274-Log!$E274</f>
        <v>4.9167603804942603E-2</v>
      </c>
      <c r="AJ274" s="47">
        <f>Log!O274-Log!$E274</f>
        <v>3.2121792068590053E-2</v>
      </c>
      <c r="AK274" s="47">
        <f>Log!P274-Log!$E274</f>
        <v>4.0495815160786958E-2</v>
      </c>
      <c r="AL274" s="47">
        <f>Log!Q274-Log!$E274</f>
        <v>8.6934597222510041E-2</v>
      </c>
      <c r="AM274" s="47">
        <f>Log!R274-Log!$E274</f>
        <v>2.8955080102895703E-2</v>
      </c>
      <c r="AN274" s="47" t="e">
        <f>Log!S274-Log!$E274</f>
        <v>#DIV/0!</v>
      </c>
    </row>
    <row r="275" spans="23:40">
      <c r="W275" s="47">
        <f>Log!B275-Log!$E275</f>
        <v>3.9440235740156857E-2</v>
      </c>
      <c r="X275" s="47">
        <f>Log!C275-Log!$E275</f>
        <v>9.8274984766765008E-3</v>
      </c>
      <c r="Y275" s="47">
        <f>Log!D275-Log!$E275</f>
        <v>1.2203246013921878E-3</v>
      </c>
      <c r="Z275" s="47">
        <f>Log!E275-Log!$E275</f>
        <v>0</v>
      </c>
      <c r="AA275" s="47">
        <f>Log!F275-Log!$E275</f>
        <v>4.5739375674839515E-3</v>
      </c>
      <c r="AB275" s="47">
        <f>Log!G275-Log!$E275</f>
        <v>-2.9335716759199826E-2</v>
      </c>
      <c r="AC275" s="47">
        <f>Log!H275-Log!$E275</f>
        <v>-1.0468003783984793E-3</v>
      </c>
      <c r="AD275" s="47">
        <f>Log!I275-Log!$E275</f>
        <v>9.9277924451766156E-3</v>
      </c>
      <c r="AE275" s="47">
        <f>Log!J275-Log!$E275</f>
        <v>1.2794530749105453E-2</v>
      </c>
      <c r="AF275" s="47">
        <f>Log!K275-Log!$E275</f>
        <v>6.34587000837754E-3</v>
      </c>
      <c r="AG275" s="47">
        <f>Log!L275-Log!$E275</f>
        <v>-4.5635394132114834E-3</v>
      </c>
      <c r="AH275" s="47">
        <f>Log!M275-Log!$E275</f>
        <v>-1.0889884148454203E-2</v>
      </c>
      <c r="AI275" s="47">
        <f>Log!N275-Log!$E275</f>
        <v>1.5825428192487844E-3</v>
      </c>
      <c r="AJ275" s="47">
        <f>Log!O275-Log!$E275</f>
        <v>-9.1443312288489766E-3</v>
      </c>
      <c r="AK275" s="47">
        <f>Log!P275-Log!$E275</f>
        <v>-1.8670404311965352E-3</v>
      </c>
      <c r="AL275" s="47">
        <f>Log!Q275-Log!$E275</f>
        <v>-9.9213028624343155E-2</v>
      </c>
      <c r="AM275" s="47">
        <f>Log!R275-Log!$E275</f>
        <v>-0.13750014056536419</v>
      </c>
      <c r="AN275" s="47" t="e">
        <f>Log!S275-Log!$E275</f>
        <v>#DIV/0!</v>
      </c>
    </row>
    <row r="276" spans="23:40">
      <c r="W276" s="47">
        <f>Log!B276-Log!$E276</f>
        <v>9.4640761513932956E-3</v>
      </c>
      <c r="X276" s="47">
        <f>Log!C276-Log!$E276</f>
        <v>-1.311422528306419E-2</v>
      </c>
      <c r="Y276" s="47">
        <f>Log!D276-Log!$E276</f>
        <v>-1.4048457125584061E-2</v>
      </c>
      <c r="Z276" s="47">
        <f>Log!E276-Log!$E276</f>
        <v>0</v>
      </c>
      <c r="AA276" s="47">
        <f>Log!F276-Log!$E276</f>
        <v>-3.210666408536466E-3</v>
      </c>
      <c r="AB276" s="47">
        <f>Log!G276-Log!$E276</f>
        <v>3.5224215906633161E-2</v>
      </c>
      <c r="AC276" s="47">
        <f>Log!H276-Log!$E276</f>
        <v>-1.790959012578509E-2</v>
      </c>
      <c r="AD276" s="47">
        <f>Log!I276-Log!$E276</f>
        <v>-2.7038817219888149E-2</v>
      </c>
      <c r="AE276" s="47">
        <f>Log!J276-Log!$E276</f>
        <v>-2.7645014565348722E-2</v>
      </c>
      <c r="AF276" s="47">
        <f>Log!K276-Log!$E276</f>
        <v>-8.5636785326485675E-3</v>
      </c>
      <c r="AG276" s="47">
        <f>Log!L276-Log!$E276</f>
        <v>-2.3963854193655626E-2</v>
      </c>
      <c r="AH276" s="47">
        <f>Log!M276-Log!$E276</f>
        <v>-1.8147522466083262E-2</v>
      </c>
      <c r="AI276" s="47">
        <f>Log!N276-Log!$E276</f>
        <v>-7.3168674954993441E-3</v>
      </c>
      <c r="AJ276" s="47">
        <f>Log!O276-Log!$E276</f>
        <v>-1.3732046603879073E-2</v>
      </c>
      <c r="AK276" s="47">
        <f>Log!P276-Log!$E276</f>
        <v>-1.4055766964727819E-2</v>
      </c>
      <c r="AL276" s="47">
        <f>Log!Q276-Log!$E276</f>
        <v>-7.2485782526825623E-2</v>
      </c>
      <c r="AM276" s="47">
        <f>Log!R276-Log!$E276</f>
        <v>-7.2904155380615454E-2</v>
      </c>
      <c r="AN276" s="47" t="e">
        <f>Log!S276-Log!$E276</f>
        <v>#DIV/0!</v>
      </c>
    </row>
    <row r="277" spans="23:40">
      <c r="W277" s="47">
        <f>Log!B277-Log!$E277</f>
        <v>1.0172312015498189E-2</v>
      </c>
      <c r="X277" s="47">
        <f>Log!C277-Log!$E277</f>
        <v>2.7991681220015031E-2</v>
      </c>
      <c r="Y277" s="47">
        <f>Log!D277-Log!$E277</f>
        <v>-3.9784977521844459E-4</v>
      </c>
      <c r="Z277" s="47">
        <f>Log!E277-Log!$E277</f>
        <v>0</v>
      </c>
      <c r="AA277" s="47">
        <f>Log!F277-Log!$E277</f>
        <v>3.101713436761288E-3</v>
      </c>
      <c r="AB277" s="47">
        <f>Log!G277-Log!$E277</f>
        <v>9.7948577659565592E-2</v>
      </c>
      <c r="AC277" s="47">
        <f>Log!H277-Log!$E277</f>
        <v>7.4391673840896646E-3</v>
      </c>
      <c r="AD277" s="47">
        <f>Log!I277-Log!$E277</f>
        <v>7.8387792929058703E-3</v>
      </c>
      <c r="AE277" s="47">
        <f>Log!J277-Log!$E277</f>
        <v>2.623038400007709E-2</v>
      </c>
      <c r="AF277" s="47">
        <f>Log!K277-Log!$E277</f>
        <v>-2.4407770480598025E-3</v>
      </c>
      <c r="AG277" s="47">
        <f>Log!L277-Log!$E277</f>
        <v>2.9864208131137403E-2</v>
      </c>
      <c r="AH277" s="47">
        <f>Log!M277-Log!$E277</f>
        <v>1.6434238310459814E-2</v>
      </c>
      <c r="AI277" s="47">
        <f>Log!N277-Log!$E277</f>
        <v>-3.0054268030089575E-2</v>
      </c>
      <c r="AJ277" s="47">
        <f>Log!O277-Log!$E277</f>
        <v>-1.3529158227230206E-2</v>
      </c>
      <c r="AK277" s="47">
        <f>Log!P277-Log!$E277</f>
        <v>3.4000472201604825E-3</v>
      </c>
      <c r="AL277" s="47">
        <f>Log!Q277-Log!$E277</f>
        <v>-1.3665058422609549E-2</v>
      </c>
      <c r="AM277" s="47">
        <f>Log!R277-Log!$E277</f>
        <v>-3.8556263485917369E-2</v>
      </c>
      <c r="AN277" s="47" t="e">
        <f>Log!S277-Log!$E277</f>
        <v>#DIV/0!</v>
      </c>
    </row>
    <row r="278" spans="23:40">
      <c r="W278" s="47">
        <f>Log!B278-Log!$E278</f>
        <v>-6.9777911601389183E-3</v>
      </c>
      <c r="X278" s="47">
        <f>Log!C278-Log!$E278</f>
        <v>-1.0314721636416332E-2</v>
      </c>
      <c r="Y278" s="47">
        <f>Log!D278-Log!$E278</f>
        <v>-1.2957887459671691E-2</v>
      </c>
      <c r="Z278" s="47">
        <f>Log!E278-Log!$E278</f>
        <v>0</v>
      </c>
      <c r="AA278" s="47">
        <f>Log!F278-Log!$E278</f>
        <v>-1.4448393951335022E-3</v>
      </c>
      <c r="AB278" s="47">
        <f>Log!G278-Log!$E278</f>
        <v>1.1144700468881819E-2</v>
      </c>
      <c r="AC278" s="47">
        <f>Log!H278-Log!$E278</f>
        <v>-1.9487207499998417E-2</v>
      </c>
      <c r="AD278" s="47">
        <f>Log!I278-Log!$E278</f>
        <v>-1.5602881424677067E-2</v>
      </c>
      <c r="AE278" s="47">
        <f>Log!J278-Log!$E278</f>
        <v>-7.5833691825198356E-3</v>
      </c>
      <c r="AF278" s="47">
        <f>Log!K278-Log!$E278</f>
        <v>-5.1548484658097207E-3</v>
      </c>
      <c r="AG278" s="47">
        <f>Log!L278-Log!$E278</f>
        <v>-1.2659178127831041E-2</v>
      </c>
      <c r="AH278" s="47">
        <f>Log!M278-Log!$E278</f>
        <v>-2.8921233062725961E-2</v>
      </c>
      <c r="AI278" s="47">
        <f>Log!N278-Log!$E278</f>
        <v>3.2534562737410906E-3</v>
      </c>
      <c r="AJ278" s="47">
        <f>Log!O278-Log!$E278</f>
        <v>4.6796905620519469E-3</v>
      </c>
      <c r="AK278" s="47">
        <f>Log!P278-Log!$E278</f>
        <v>-2.7735912537088774E-2</v>
      </c>
      <c r="AL278" s="47">
        <f>Log!Q278-Log!$E278</f>
        <v>7.5607546649572172E-2</v>
      </c>
      <c r="AM278" s="47">
        <f>Log!R278-Log!$E278</f>
        <v>6.2753891646963336E-2</v>
      </c>
      <c r="AN278" s="47" t="e">
        <f>Log!S278-Log!$E278</f>
        <v>#DIV/0!</v>
      </c>
    </row>
    <row r="279" spans="23:40">
      <c r="W279" s="47">
        <f>Log!B279-Log!$E279</f>
        <v>-8.6860299735255636E-3</v>
      </c>
      <c r="X279" s="47">
        <f>Log!C279-Log!$E279</f>
        <v>3.6599853635349215E-3</v>
      </c>
      <c r="Y279" s="47">
        <f>Log!D279-Log!$E279</f>
        <v>-1.1140425880381822E-2</v>
      </c>
      <c r="Z279" s="47">
        <f>Log!E279-Log!$E279</f>
        <v>0</v>
      </c>
      <c r="AA279" s="47">
        <f>Log!F279-Log!$E279</f>
        <v>-1.3486221577402296E-3</v>
      </c>
      <c r="AB279" s="47">
        <f>Log!G279-Log!$E279</f>
        <v>2.486138640493505E-2</v>
      </c>
      <c r="AC279" s="47">
        <f>Log!H279-Log!$E279</f>
        <v>-1.5152437931624865E-3</v>
      </c>
      <c r="AD279" s="47">
        <f>Log!I279-Log!$E279</f>
        <v>-1.5241308858115372E-2</v>
      </c>
      <c r="AE279" s="47">
        <f>Log!J279-Log!$E279</f>
        <v>6.8563303527789457E-3</v>
      </c>
      <c r="AF279" s="47">
        <f>Log!K279-Log!$E279</f>
        <v>-4.1412905561280001E-3</v>
      </c>
      <c r="AG279" s="47">
        <f>Log!L279-Log!$E279</f>
        <v>6.5914681035909046E-3</v>
      </c>
      <c r="AH279" s="47">
        <f>Log!M279-Log!$E279</f>
        <v>8.4608389655534185E-3</v>
      </c>
      <c r="AI279" s="47">
        <f>Log!N279-Log!$E279</f>
        <v>1.1557261849120967E-2</v>
      </c>
      <c r="AJ279" s="47">
        <f>Log!O279-Log!$E279</f>
        <v>2.0889431526408715E-2</v>
      </c>
      <c r="AK279" s="47">
        <f>Log!P279-Log!$E279</f>
        <v>-8.7183113608477678E-3</v>
      </c>
      <c r="AL279" s="47">
        <f>Log!Q279-Log!$E279</f>
        <v>6.8218294493126788E-3</v>
      </c>
      <c r="AM279" s="47">
        <f>Log!R279-Log!$E279</f>
        <v>6.9468341343384074E-3</v>
      </c>
      <c r="AN279" s="47" t="e">
        <f>Log!S279-Log!$E279</f>
        <v>#DIV/0!</v>
      </c>
    </row>
    <row r="280" spans="23:40">
      <c r="W280" s="47">
        <f>Log!B280-Log!$E280</f>
        <v>-8.0496771928933557E-3</v>
      </c>
      <c r="X280" s="47">
        <f>Log!C280-Log!$E280</f>
        <v>1.8310189921328188E-3</v>
      </c>
      <c r="Y280" s="47">
        <f>Log!D280-Log!$E280</f>
        <v>-2.7765415121235818E-3</v>
      </c>
      <c r="Z280" s="47">
        <f>Log!E280-Log!$E280</f>
        <v>0</v>
      </c>
      <c r="AA280" s="47">
        <f>Log!F280-Log!$E280</f>
        <v>-1.4995171483923268E-4</v>
      </c>
      <c r="AB280" s="47">
        <f>Log!G280-Log!$E280</f>
        <v>-2.0306748441202616E-2</v>
      </c>
      <c r="AC280" s="47">
        <f>Log!H280-Log!$E280</f>
        <v>-9.3200753028684184E-3</v>
      </c>
      <c r="AD280" s="47">
        <f>Log!I280-Log!$E280</f>
        <v>-8.996129680954805E-3</v>
      </c>
      <c r="AE280" s="47">
        <f>Log!J280-Log!$E280</f>
        <v>-8.2013936365181901E-3</v>
      </c>
      <c r="AF280" s="47">
        <f>Log!K280-Log!$E280</f>
        <v>-2.3351826101549516E-3</v>
      </c>
      <c r="AG280" s="47">
        <f>Log!L280-Log!$E280</f>
        <v>-4.6091130307171942E-3</v>
      </c>
      <c r="AH280" s="47">
        <f>Log!M280-Log!$E280</f>
        <v>5.7097233347793343E-3</v>
      </c>
      <c r="AI280" s="47">
        <f>Log!N280-Log!$E280</f>
        <v>2.5831250079991739E-2</v>
      </c>
      <c r="AJ280" s="47">
        <f>Log!O280-Log!$E280</f>
        <v>-5.791546130963895E-3</v>
      </c>
      <c r="AK280" s="47">
        <f>Log!P280-Log!$E280</f>
        <v>1.3106406894686375E-2</v>
      </c>
      <c r="AL280" s="47">
        <f>Log!Q280-Log!$E280</f>
        <v>-1.9445902155771713E-2</v>
      </c>
      <c r="AM280" s="47">
        <f>Log!R280-Log!$E280</f>
        <v>9.813285072728023E-3</v>
      </c>
      <c r="AN280" s="47" t="e">
        <f>Log!S280-Log!$E280</f>
        <v>#DIV/0!</v>
      </c>
    </row>
    <row r="281" spans="23:40">
      <c r="W281" s="47">
        <f>Log!B281-Log!$E281</f>
        <v>2.0377818379009116E-3</v>
      </c>
      <c r="X281" s="47">
        <f>Log!C281-Log!$E281</f>
        <v>-1.2196178201009204E-3</v>
      </c>
      <c r="Y281" s="47">
        <f>Log!D281-Log!$E281</f>
        <v>4.0635610107420594E-3</v>
      </c>
      <c r="Z281" s="47">
        <f>Log!E281-Log!$E281</f>
        <v>0</v>
      </c>
      <c r="AA281" s="47">
        <f>Log!F281-Log!$E281</f>
        <v>1.2282958491008503E-3</v>
      </c>
      <c r="AB281" s="47">
        <f>Log!G281-Log!$E281</f>
        <v>1.4620090152584999E-2</v>
      </c>
      <c r="AC281" s="47">
        <f>Log!H281-Log!$E281</f>
        <v>-8.6352009637033229E-3</v>
      </c>
      <c r="AD281" s="47">
        <f>Log!I281-Log!$E281</f>
        <v>1.8784168427805156E-2</v>
      </c>
      <c r="AE281" s="47">
        <f>Log!J281-Log!$E281</f>
        <v>1.2999758246867192E-3</v>
      </c>
      <c r="AF281" s="47">
        <f>Log!K281-Log!$E281</f>
        <v>-1.3143889212294093E-2</v>
      </c>
      <c r="AG281" s="47">
        <f>Log!L281-Log!$E281</f>
        <v>9.362767347640865E-3</v>
      </c>
      <c r="AH281" s="47">
        <f>Log!M281-Log!$E281</f>
        <v>-1.1033486039711948E-2</v>
      </c>
      <c r="AI281" s="47">
        <f>Log!N281-Log!$E281</f>
        <v>-7.2205448594582838E-3</v>
      </c>
      <c r="AJ281" s="47">
        <f>Log!O281-Log!$E281</f>
        <v>1.2950944164138643E-2</v>
      </c>
      <c r="AK281" s="47">
        <f>Log!P281-Log!$E281</f>
        <v>1.5449070293537908E-2</v>
      </c>
      <c r="AL281" s="47">
        <f>Log!Q281-Log!$E281</f>
        <v>1.2748390796038185E-2</v>
      </c>
      <c r="AM281" s="47">
        <f>Log!R281-Log!$E281</f>
        <v>0.2148999506336351</v>
      </c>
      <c r="AN281" s="47" t="e">
        <f>Log!S281-Log!$E281</f>
        <v>#DIV/0!</v>
      </c>
    </row>
    <row r="282" spans="23:40">
      <c r="W282" s="47">
        <f>Log!B282-Log!$E282</f>
        <v>-3.4240908500185931E-3</v>
      </c>
      <c r="X282" s="47">
        <f>Log!C282-Log!$E282</f>
        <v>-1.5848114525965178E-2</v>
      </c>
      <c r="Y282" s="47">
        <f>Log!D282-Log!$E282</f>
        <v>-7.4578243468445765E-3</v>
      </c>
      <c r="Z282" s="47">
        <f>Log!E282-Log!$E282</f>
        <v>0</v>
      </c>
      <c r="AA282" s="47">
        <f>Log!F282-Log!$E282</f>
        <v>-8.8989346018641729E-4</v>
      </c>
      <c r="AB282" s="47">
        <f>Log!G282-Log!$E282</f>
        <v>-1.9817338409494206E-2</v>
      </c>
      <c r="AC282" s="47">
        <f>Log!H282-Log!$E282</f>
        <v>-2.6192273961236868E-4</v>
      </c>
      <c r="AD282" s="47">
        <f>Log!I282-Log!$E282</f>
        <v>-2.3974604325699964E-2</v>
      </c>
      <c r="AE282" s="47">
        <f>Log!J282-Log!$E282</f>
        <v>-8.1926219238501151E-3</v>
      </c>
      <c r="AF282" s="47">
        <f>Log!K282-Log!$E282</f>
        <v>1.2717137625909778E-3</v>
      </c>
      <c r="AG282" s="47">
        <f>Log!L282-Log!$E282</f>
        <v>-2.8220318970781092E-2</v>
      </c>
      <c r="AH282" s="47">
        <f>Log!M282-Log!$E282</f>
        <v>-1.3766906826782948E-3</v>
      </c>
      <c r="AI282" s="47">
        <f>Log!N282-Log!$E282</f>
        <v>2.3531408201698245E-2</v>
      </c>
      <c r="AJ282" s="47">
        <f>Log!O282-Log!$E282</f>
        <v>2.0321132571450077E-2</v>
      </c>
      <c r="AK282" s="47">
        <f>Log!P282-Log!$E282</f>
        <v>-1.0572367872132806E-2</v>
      </c>
      <c r="AL282" s="47">
        <f>Log!Q282-Log!$E282</f>
        <v>-4.535853472536594E-2</v>
      </c>
      <c r="AM282" s="47">
        <f>Log!R282-Log!$E282</f>
        <v>-0.10277483655581003</v>
      </c>
      <c r="AN282" s="47" t="e">
        <f>Log!S282-Log!$E282</f>
        <v>#DIV/0!</v>
      </c>
    </row>
    <row r="283" spans="23:40">
      <c r="W283" s="47">
        <f>Log!B283-Log!$E283</f>
        <v>-1.2255510367641479E-2</v>
      </c>
      <c r="X283" s="47">
        <f>Log!C283-Log!$E283</f>
        <v>-1.0382007183137362E-3</v>
      </c>
      <c r="Y283" s="47">
        <f>Log!D283-Log!$E283</f>
        <v>-4.5602660199823893E-3</v>
      </c>
      <c r="Z283" s="47">
        <f>Log!E283-Log!$E283</f>
        <v>0</v>
      </c>
      <c r="AA283" s="47">
        <f>Log!F283-Log!$E283</f>
        <v>1.0452271876935249E-3</v>
      </c>
      <c r="AB283" s="47">
        <f>Log!G283-Log!$E283</f>
        <v>1.6405888909872678E-2</v>
      </c>
      <c r="AC283" s="47">
        <f>Log!H283-Log!$E283</f>
        <v>1.7114226744813978E-2</v>
      </c>
      <c r="AD283" s="47">
        <f>Log!I283-Log!$E283</f>
        <v>1.2372767497532244E-2</v>
      </c>
      <c r="AE283" s="47">
        <f>Log!J283-Log!$E283</f>
        <v>6.2749661090344654E-3</v>
      </c>
      <c r="AF283" s="47">
        <f>Log!K283-Log!$E283</f>
        <v>8.9397592258174431E-3</v>
      </c>
      <c r="AG283" s="47">
        <f>Log!L283-Log!$E283</f>
        <v>6.4466357456401521E-3</v>
      </c>
      <c r="AH283" s="47">
        <f>Log!M283-Log!$E283</f>
        <v>3.2031083067979547E-2</v>
      </c>
      <c r="AI283" s="47">
        <f>Log!N283-Log!$E283</f>
        <v>-2.5444450404994039E-2</v>
      </c>
      <c r="AJ283" s="47">
        <f>Log!O283-Log!$E283</f>
        <v>-2.51727624972326E-3</v>
      </c>
      <c r="AK283" s="47">
        <f>Log!P283-Log!$E283</f>
        <v>3.2663963234589189E-3</v>
      </c>
      <c r="AL283" s="47">
        <f>Log!Q283-Log!$E283</f>
        <v>-1.4602643277572753E-2</v>
      </c>
      <c r="AM283" s="47">
        <f>Log!R283-Log!$E283</f>
        <v>7.3044966349898738E-2</v>
      </c>
      <c r="AN283" s="47" t="e">
        <f>Log!S283-Log!$E283</f>
        <v>#DIV/0!</v>
      </c>
    </row>
    <row r="284" spans="23:40">
      <c r="W284" s="47">
        <f>Log!B284-Log!$E284</f>
        <v>-1.0957744252481498E-2</v>
      </c>
      <c r="X284" s="47">
        <f>Log!C284-Log!$E284</f>
        <v>9.1988212606196936E-3</v>
      </c>
      <c r="Y284" s="47">
        <f>Log!D284-Log!$E284</f>
        <v>-1.8857740448092068E-2</v>
      </c>
      <c r="Z284" s="47">
        <f>Log!E284-Log!$E284</f>
        <v>0</v>
      </c>
      <c r="AA284" s="47">
        <f>Log!F284-Log!$E284</f>
        <v>3.416421024615944E-4</v>
      </c>
      <c r="AB284" s="47">
        <f>Log!G284-Log!$E284</f>
        <v>-2.4254908008071105E-2</v>
      </c>
      <c r="AC284" s="47">
        <f>Log!H284-Log!$E284</f>
        <v>-1.9571945722738331E-3</v>
      </c>
      <c r="AD284" s="47">
        <f>Log!I284-Log!$E284</f>
        <v>-2.6898303276534974E-2</v>
      </c>
      <c r="AE284" s="47">
        <f>Log!J284-Log!$E284</f>
        <v>-2.3153952957980419E-3</v>
      </c>
      <c r="AF284" s="47">
        <f>Log!K284-Log!$E284</f>
        <v>-5.2930641435636073E-3</v>
      </c>
      <c r="AG284" s="47">
        <f>Log!L284-Log!$E284</f>
        <v>-2.4929383956490241E-3</v>
      </c>
      <c r="AH284" s="47">
        <f>Log!M284-Log!$E284</f>
        <v>3.200560334453606E-2</v>
      </c>
      <c r="AI284" s="47">
        <f>Log!N284-Log!$E284</f>
        <v>9.1213233441756643E-3</v>
      </c>
      <c r="AJ284" s="47">
        <f>Log!O284-Log!$E284</f>
        <v>-1.6168968240441242E-3</v>
      </c>
      <c r="AK284" s="47">
        <f>Log!P284-Log!$E284</f>
        <v>-9.5536247930632385E-3</v>
      </c>
      <c r="AL284" s="47">
        <f>Log!Q284-Log!$E284</f>
        <v>5.564253814915078E-2</v>
      </c>
      <c r="AM284" s="47">
        <f>Log!R284-Log!$E284</f>
        <v>0.15068078153823614</v>
      </c>
      <c r="AN284" s="47" t="e">
        <f>Log!S284-Log!$E284</f>
        <v>#DIV/0!</v>
      </c>
    </row>
    <row r="285" spans="23:40">
      <c r="W285" s="47">
        <f>Log!B285-Log!$E285</f>
        <v>-6.0849730075653759E-3</v>
      </c>
      <c r="X285" s="47">
        <f>Log!C285-Log!$E285</f>
        <v>3.7262345286882877E-3</v>
      </c>
      <c r="Y285" s="47">
        <f>Log!D285-Log!$E285</f>
        <v>1.2579569972273642E-3</v>
      </c>
      <c r="Z285" s="47">
        <f>Log!E285-Log!$E285</f>
        <v>0</v>
      </c>
      <c r="AA285" s="47">
        <f>Log!F285-Log!$E285</f>
        <v>-1.4210421043244249E-3</v>
      </c>
      <c r="AB285" s="47">
        <f>Log!G285-Log!$E285</f>
        <v>3.2889832370812527E-3</v>
      </c>
      <c r="AC285" s="47">
        <f>Log!H285-Log!$E285</f>
        <v>-6.3549292947149994E-3</v>
      </c>
      <c r="AD285" s="47">
        <f>Log!I285-Log!$E285</f>
        <v>1.2597853561614645E-2</v>
      </c>
      <c r="AE285" s="47">
        <f>Log!J285-Log!$E285</f>
        <v>4.9784180141719848E-3</v>
      </c>
      <c r="AF285" s="47">
        <f>Log!K285-Log!$E285</f>
        <v>-1.4135137366562866E-2</v>
      </c>
      <c r="AG285" s="47">
        <f>Log!L285-Log!$E285</f>
        <v>4.73337794318145E-3</v>
      </c>
      <c r="AH285" s="47">
        <f>Log!M285-Log!$E285</f>
        <v>6.3378236950205665E-3</v>
      </c>
      <c r="AI285" s="47">
        <f>Log!N285-Log!$E285</f>
        <v>5.8863807512326265E-3</v>
      </c>
      <c r="AJ285" s="47">
        <f>Log!O285-Log!$E285</f>
        <v>-7.6124168967970033E-3</v>
      </c>
      <c r="AK285" s="47">
        <f>Log!P285-Log!$E285</f>
        <v>3.945685792931487E-3</v>
      </c>
      <c r="AL285" s="47">
        <f>Log!Q285-Log!$E285</f>
        <v>3.7808344029826642E-2</v>
      </c>
      <c r="AM285" s="47">
        <f>Log!R285-Log!$E285</f>
        <v>0.40828795024400205</v>
      </c>
      <c r="AN285" s="47" t="e">
        <f>Log!S285-Log!$E285</f>
        <v>#DIV/0!</v>
      </c>
    </row>
    <row r="286" spans="23:40">
      <c r="W286" s="47">
        <f>Log!B286-Log!$E286</f>
        <v>-1.635989780664579E-3</v>
      </c>
      <c r="X286" s="47">
        <f>Log!C286-Log!$E286</f>
        <v>-1.6992852852828122E-4</v>
      </c>
      <c r="Y286" s="47">
        <f>Log!D286-Log!$E286</f>
        <v>1.127415195843424E-3</v>
      </c>
      <c r="Z286" s="47">
        <f>Log!E286-Log!$E286</f>
        <v>0</v>
      </c>
      <c r="AA286" s="47">
        <f>Log!F286-Log!$E286</f>
        <v>4.9146281127524557E-4</v>
      </c>
      <c r="AB286" s="47">
        <f>Log!G286-Log!$E286</f>
        <v>-1.6054859081148291E-2</v>
      </c>
      <c r="AC286" s="47">
        <f>Log!H286-Log!$E286</f>
        <v>6.1054491907667954E-4</v>
      </c>
      <c r="AD286" s="47">
        <f>Log!I286-Log!$E286</f>
        <v>-5.5359541548553491E-4</v>
      </c>
      <c r="AE286" s="47">
        <f>Log!J286-Log!$E286</f>
        <v>8.7704218628755961E-3</v>
      </c>
      <c r="AF286" s="47">
        <f>Log!K286-Log!$E286</f>
        <v>2.7374984278571899E-3</v>
      </c>
      <c r="AG286" s="47">
        <f>Log!L286-Log!$E286</f>
        <v>9.1108087585825923E-3</v>
      </c>
      <c r="AH286" s="47">
        <f>Log!M286-Log!$E286</f>
        <v>-2.0655463959395735E-2</v>
      </c>
      <c r="AI286" s="47">
        <f>Log!N286-Log!$E286</f>
        <v>7.4606003394961807E-3</v>
      </c>
      <c r="AJ286" s="47">
        <f>Log!O286-Log!$E286</f>
        <v>1.6941063290995203E-2</v>
      </c>
      <c r="AK286" s="47">
        <f>Log!P286-Log!$E286</f>
        <v>1.7499910323225617E-2</v>
      </c>
      <c r="AL286" s="47">
        <f>Log!Q286-Log!$E286</f>
        <v>1.6735642863601231E-2</v>
      </c>
      <c r="AM286" s="47">
        <f>Log!R286-Log!$E286</f>
        <v>7.2602088205669674E-3</v>
      </c>
      <c r="AN286" s="47" t="e">
        <f>Log!S286-Log!$E286</f>
        <v>#DIV/0!</v>
      </c>
    </row>
    <row r="287" spans="23:40">
      <c r="W287" s="47">
        <f>Log!B287-Log!$E287</f>
        <v>4.8247502113325895E-3</v>
      </c>
      <c r="X287" s="47">
        <f>Log!C287-Log!$E287</f>
        <v>-3.3578742788255484E-3</v>
      </c>
      <c r="Y287" s="47">
        <f>Log!D287-Log!$E287</f>
        <v>-1.4667329311394079E-2</v>
      </c>
      <c r="Z287" s="47">
        <f>Log!E287-Log!$E287</f>
        <v>0</v>
      </c>
      <c r="AA287" s="47">
        <f>Log!F287-Log!$E287</f>
        <v>2.3451033345890313E-4</v>
      </c>
      <c r="AB287" s="47">
        <f>Log!G287-Log!$E287</f>
        <v>3.046385784469227E-3</v>
      </c>
      <c r="AC287" s="47">
        <f>Log!H287-Log!$E287</f>
        <v>-5.9575570872774644E-3</v>
      </c>
      <c r="AD287" s="47">
        <f>Log!I287-Log!$E287</f>
        <v>-2.8257290624297271E-2</v>
      </c>
      <c r="AE287" s="47">
        <f>Log!J287-Log!$E287</f>
        <v>-1.5085935305837912E-2</v>
      </c>
      <c r="AF287" s="47">
        <f>Log!K287-Log!$E287</f>
        <v>-6.870922781340918E-3</v>
      </c>
      <c r="AG287" s="47">
        <f>Log!L287-Log!$E287</f>
        <v>-1.489304981511588E-2</v>
      </c>
      <c r="AH287" s="47">
        <f>Log!M287-Log!$E287</f>
        <v>-5.0610197049589488E-3</v>
      </c>
      <c r="AI287" s="47">
        <f>Log!N287-Log!$E287</f>
        <v>1.1376324742712154E-2</v>
      </c>
      <c r="AJ287" s="47">
        <f>Log!O287-Log!$E287</f>
        <v>1.8719000950674847E-2</v>
      </c>
      <c r="AK287" s="47">
        <f>Log!P287-Log!$E287</f>
        <v>-2.6185529954750188E-2</v>
      </c>
      <c r="AL287" s="47">
        <f>Log!Q287-Log!$E287</f>
        <v>8.1214830216090869E-2</v>
      </c>
      <c r="AM287" s="47">
        <f>Log!R287-Log!$E287</f>
        <v>0.44973409371821443</v>
      </c>
      <c r="AN287" s="47" t="e">
        <f>Log!S287-Log!$E287</f>
        <v>#DIV/0!</v>
      </c>
    </row>
    <row r="288" spans="23:40">
      <c r="W288" s="47">
        <f>Log!B288-Log!$E288</f>
        <v>6.4167897188443963E-3</v>
      </c>
      <c r="X288" s="47">
        <f>Log!C288-Log!$E288</f>
        <v>-1.2484577969499415E-2</v>
      </c>
      <c r="Y288" s="47">
        <f>Log!D288-Log!$E288</f>
        <v>1.176158857297617E-2</v>
      </c>
      <c r="Z288" s="47">
        <f>Log!E288-Log!$E288</f>
        <v>0</v>
      </c>
      <c r="AA288" s="47">
        <f>Log!F288-Log!$E288</f>
        <v>-9.3905268304001269E-4</v>
      </c>
      <c r="AB288" s="47">
        <f>Log!G288-Log!$E288</f>
        <v>-2.9564232732427583E-2</v>
      </c>
      <c r="AC288" s="47">
        <f>Log!H288-Log!$E288</f>
        <v>1.9674463763577135E-2</v>
      </c>
      <c r="AD288" s="47">
        <f>Log!I288-Log!$E288</f>
        <v>1.383233317936591E-2</v>
      </c>
      <c r="AE288" s="47">
        <f>Log!J288-Log!$E288</f>
        <v>2.1334314254081596E-2</v>
      </c>
      <c r="AF288" s="47">
        <f>Log!K288-Log!$E288</f>
        <v>2.5575180464659175E-2</v>
      </c>
      <c r="AG288" s="47">
        <f>Log!L288-Log!$E288</f>
        <v>1.418437880858296E-2</v>
      </c>
      <c r="AH288" s="47">
        <f>Log!M288-Log!$E288</f>
        <v>1.7129167539947511E-2</v>
      </c>
      <c r="AI288" s="47">
        <f>Log!N288-Log!$E288</f>
        <v>-1.1630359424149622E-2</v>
      </c>
      <c r="AJ288" s="47">
        <f>Log!O288-Log!$E288</f>
        <v>6.9348090407280443E-3</v>
      </c>
      <c r="AK288" s="47">
        <f>Log!P288-Log!$E288</f>
        <v>1.375027381378488E-2</v>
      </c>
      <c r="AL288" s="47">
        <f>Log!Q288-Log!$E288</f>
        <v>0.1570755152144008</v>
      </c>
      <c r="AM288" s="47">
        <f>Log!R288-Log!$E288</f>
        <v>0.10048401281651638</v>
      </c>
      <c r="AN288" s="47" t="e">
        <f>Log!S288-Log!$E288</f>
        <v>#DIV/0!</v>
      </c>
    </row>
    <row r="289" spans="23:40">
      <c r="W289" s="47">
        <f>Log!B289-Log!$E289</f>
        <v>-2.4556210040355332E-2</v>
      </c>
      <c r="X289" s="47">
        <f>Log!C289-Log!$E289</f>
        <v>-6.7108704562707736E-3</v>
      </c>
      <c r="Y289" s="47">
        <f>Log!D289-Log!$E289</f>
        <v>3.0968137609925419E-3</v>
      </c>
      <c r="Z289" s="47">
        <f>Log!E289-Log!$E289</f>
        <v>0</v>
      </c>
      <c r="AA289" s="47">
        <f>Log!F289-Log!$E289</f>
        <v>-3.3083101858771731E-3</v>
      </c>
      <c r="AB289" s="47">
        <f>Log!G289-Log!$E289</f>
        <v>-2.6042146034447555E-2</v>
      </c>
      <c r="AC289" s="47">
        <f>Log!H289-Log!$E289</f>
        <v>9.5209296468398556E-4</v>
      </c>
      <c r="AD289" s="47">
        <f>Log!I289-Log!$E289</f>
        <v>1.3619058127855583E-3</v>
      </c>
      <c r="AE289" s="47">
        <f>Log!J289-Log!$E289</f>
        <v>1.5002142384542704E-4</v>
      </c>
      <c r="AF289" s="47">
        <f>Log!K289-Log!$E289</f>
        <v>1.7448298377614915E-3</v>
      </c>
      <c r="AG289" s="47">
        <f>Log!L289-Log!$E289</f>
        <v>-6.5015364103664861E-3</v>
      </c>
      <c r="AH289" s="47">
        <f>Log!M289-Log!$E289</f>
        <v>-4.6406467470715956E-3</v>
      </c>
      <c r="AI289" s="47">
        <f>Log!N289-Log!$E289</f>
        <v>-2.9166618485947145E-3</v>
      </c>
      <c r="AJ289" s="47">
        <f>Log!O289-Log!$E289</f>
        <v>-9.513327210710916E-3</v>
      </c>
      <c r="AK289" s="47">
        <f>Log!P289-Log!$E289</f>
        <v>-4.7394928401437286E-3</v>
      </c>
      <c r="AL289" s="47">
        <f>Log!Q289-Log!$E289</f>
        <v>-0.12718885134696678</v>
      </c>
      <c r="AM289" s="47">
        <f>Log!R289-Log!$E289</f>
        <v>-0.36320030267850217</v>
      </c>
      <c r="AN289" s="47" t="e">
        <f>Log!S289-Log!$E289</f>
        <v>#DIV/0!</v>
      </c>
    </row>
    <row r="290" spans="23:40">
      <c r="W290" s="47">
        <f>Log!B290-Log!$E290</f>
        <v>-1.1159474530960585E-2</v>
      </c>
      <c r="X290" s="47">
        <f>Log!C290-Log!$E290</f>
        <v>-3.7703727300597484E-2</v>
      </c>
      <c r="Y290" s="47">
        <f>Log!D290-Log!$E290</f>
        <v>1.2945899682730369E-4</v>
      </c>
      <c r="Z290" s="47">
        <f>Log!E290-Log!$E290</f>
        <v>0</v>
      </c>
      <c r="AA290" s="47">
        <f>Log!F290-Log!$E290</f>
        <v>-1.1985739547648831E-3</v>
      </c>
      <c r="AB290" s="47">
        <f>Log!G290-Log!$E290</f>
        <v>-4.9434759434976404E-2</v>
      </c>
      <c r="AC290" s="47">
        <f>Log!H290-Log!$E290</f>
        <v>-1.7459182610605615E-2</v>
      </c>
      <c r="AD290" s="47">
        <f>Log!I290-Log!$E290</f>
        <v>-3.1482464634894694E-3</v>
      </c>
      <c r="AE290" s="47">
        <f>Log!J290-Log!$E290</f>
        <v>-3.3244181318992504E-2</v>
      </c>
      <c r="AF290" s="47">
        <f>Log!K290-Log!$E290</f>
        <v>-2.7029162409208819E-2</v>
      </c>
      <c r="AG290" s="47">
        <f>Log!L290-Log!$E290</f>
        <v>-2.5913133870326299E-2</v>
      </c>
      <c r="AH290" s="47">
        <f>Log!M290-Log!$E290</f>
        <v>-2.1697958668225471E-2</v>
      </c>
      <c r="AI290" s="47">
        <f>Log!N290-Log!$E290</f>
        <v>-1.0924012502113506E-2</v>
      </c>
      <c r="AJ290" s="47">
        <f>Log!O290-Log!$E290</f>
        <v>-2.3221445984057877E-2</v>
      </c>
      <c r="AK290" s="47">
        <f>Log!P290-Log!$E290</f>
        <v>-4.1734482733483208E-2</v>
      </c>
      <c r="AL290" s="47">
        <f>Log!Q290-Log!$E290</f>
        <v>4.4546683445368648E-2</v>
      </c>
      <c r="AM290" s="47">
        <f>Log!R290-Log!$E290</f>
        <v>0.21729115288153616</v>
      </c>
      <c r="AN290" s="47" t="e">
        <f>Log!S290-Log!$E290</f>
        <v>#DIV/0!</v>
      </c>
    </row>
    <row r="291" spans="23:40">
      <c r="W291" s="47">
        <f>Log!B291-Log!$E291</f>
        <v>-1.2653511536687572E-2</v>
      </c>
      <c r="X291" s="47">
        <f>Log!C291-Log!$E291</f>
        <v>5.6528400446509523E-3</v>
      </c>
      <c r="Y291" s="47">
        <f>Log!D291-Log!$E291</f>
        <v>1.0558774201935685E-2</v>
      </c>
      <c r="Z291" s="47">
        <f>Log!E291-Log!$E291</f>
        <v>0</v>
      </c>
      <c r="AA291" s="47">
        <f>Log!F291-Log!$E291</f>
        <v>7.8165569129991577E-4</v>
      </c>
      <c r="AB291" s="47">
        <f>Log!G291-Log!$E291</f>
        <v>-2.4365500420928322E-2</v>
      </c>
      <c r="AC291" s="47">
        <f>Log!H291-Log!$E291</f>
        <v>2.4166399718801215E-2</v>
      </c>
      <c r="AD291" s="47">
        <f>Log!I291-Log!$E291</f>
        <v>1.5099992679065311E-2</v>
      </c>
      <c r="AE291" s="47">
        <f>Log!J291-Log!$E291</f>
        <v>1.6681821645091965E-2</v>
      </c>
      <c r="AF291" s="47">
        <f>Log!K291-Log!$E291</f>
        <v>1.136479203998848E-2</v>
      </c>
      <c r="AG291" s="47">
        <f>Log!L291-Log!$E291</f>
        <v>2.0223908557925465E-2</v>
      </c>
      <c r="AH291" s="47">
        <f>Log!M291-Log!$E291</f>
        <v>3.6782775007192188E-2</v>
      </c>
      <c r="AI291" s="47">
        <f>Log!N291-Log!$E291</f>
        <v>-4.9445642973134953E-3</v>
      </c>
      <c r="AJ291" s="47">
        <f>Log!O291-Log!$E291</f>
        <v>2.6724478171668724E-2</v>
      </c>
      <c r="AK291" s="47">
        <f>Log!P291-Log!$E291</f>
        <v>-2.9511442871401918E-2</v>
      </c>
      <c r="AL291" s="47">
        <f>Log!Q291-Log!$E291</f>
        <v>-1.6292347909775799E-2</v>
      </c>
      <c r="AM291" s="47">
        <f>Log!R291-Log!$E291</f>
        <v>-7.8778916873413166E-2</v>
      </c>
      <c r="AN291" s="47" t="e">
        <f>Log!S291-Log!$E291</f>
        <v>#DIV/0!</v>
      </c>
    </row>
    <row r="292" spans="23:40">
      <c r="W292" s="47">
        <f>Log!B292-Log!$E292</f>
        <v>-1.9902935040130264E-2</v>
      </c>
      <c r="X292" s="47">
        <f>Log!C292-Log!$E292</f>
        <v>-1.3830864560767198E-2</v>
      </c>
      <c r="Y292" s="47">
        <f>Log!D292-Log!$E292</f>
        <v>-3.0014748362637341E-3</v>
      </c>
      <c r="Z292" s="47">
        <f>Log!E292-Log!$E292</f>
        <v>0</v>
      </c>
      <c r="AA292" s="47">
        <f>Log!F292-Log!$E292</f>
        <v>-2.628988747339597E-3</v>
      </c>
      <c r="AB292" s="47">
        <f>Log!G292-Log!$E292</f>
        <v>-5.6575597020533712E-2</v>
      </c>
      <c r="AC292" s="47">
        <f>Log!H292-Log!$E292</f>
        <v>-9.3249272420943517E-3</v>
      </c>
      <c r="AD292" s="47">
        <f>Log!I292-Log!$E292</f>
        <v>-1.1742251299591385E-2</v>
      </c>
      <c r="AE292" s="47">
        <f>Log!J292-Log!$E292</f>
        <v>-1.1057933884305775E-2</v>
      </c>
      <c r="AF292" s="47">
        <f>Log!K292-Log!$E292</f>
        <v>8.1613764303825088E-4</v>
      </c>
      <c r="AG292" s="47">
        <f>Log!L292-Log!$E292</f>
        <v>-7.7485619228644656E-3</v>
      </c>
      <c r="AH292" s="47">
        <f>Log!M292-Log!$E292</f>
        <v>-1.4274731067667034E-2</v>
      </c>
      <c r="AI292" s="47">
        <f>Log!N292-Log!$E292</f>
        <v>1.3935065843180324E-3</v>
      </c>
      <c r="AJ292" s="47">
        <f>Log!O292-Log!$E292</f>
        <v>-1.7813040149169599E-2</v>
      </c>
      <c r="AK292" s="47">
        <f>Log!P292-Log!$E292</f>
        <v>-4.2695003935904613E-4</v>
      </c>
      <c r="AL292" s="47">
        <f>Log!Q292-Log!$E292</f>
        <v>-7.5627924576145283E-2</v>
      </c>
      <c r="AM292" s="47">
        <f>Log!R292-Log!$E292</f>
        <v>-7.8890809192968314E-2</v>
      </c>
      <c r="AN292" s="47" t="e">
        <f>Log!S292-Log!$E292</f>
        <v>#DIV/0!</v>
      </c>
    </row>
    <row r="293" spans="23:40">
      <c r="W293" s="47">
        <f>Log!B293-Log!$E293</f>
        <v>-2.4180835349027832E-4</v>
      </c>
      <c r="X293" s="47">
        <f>Log!C293-Log!$E293</f>
        <v>2.3945467474608163E-3</v>
      </c>
      <c r="Y293" s="47">
        <f>Log!D293-Log!$E293</f>
        <v>1.2355212876203791E-2</v>
      </c>
      <c r="Z293" s="47">
        <f>Log!E293-Log!$E293</f>
        <v>0</v>
      </c>
      <c r="AA293" s="47">
        <f>Log!F293-Log!$E293</f>
        <v>8.0212451317235485E-4</v>
      </c>
      <c r="AB293" s="47">
        <f>Log!G293-Log!$E293</f>
        <v>-6.1048831968191199E-2</v>
      </c>
      <c r="AC293" s="47">
        <f>Log!H293-Log!$E293</f>
        <v>9.8810499226010019E-3</v>
      </c>
      <c r="AD293" s="47">
        <f>Log!I293-Log!$E293</f>
        <v>1.4027981649472023E-2</v>
      </c>
      <c r="AE293" s="47">
        <f>Log!J293-Log!$E293</f>
        <v>3.3612762440791057E-3</v>
      </c>
      <c r="AF293" s="47">
        <f>Log!K293-Log!$E293</f>
        <v>-7.8138487733624834E-4</v>
      </c>
      <c r="AG293" s="47">
        <f>Log!L293-Log!$E293</f>
        <v>-3.9285494433959987E-3</v>
      </c>
      <c r="AH293" s="47">
        <f>Log!M293-Log!$E293</f>
        <v>1.2737393127202488E-2</v>
      </c>
      <c r="AI293" s="47">
        <f>Log!N293-Log!$E293</f>
        <v>1.0122458821565117E-2</v>
      </c>
      <c r="AJ293" s="47">
        <f>Log!O293-Log!$E293</f>
        <v>1.7784112017989243E-2</v>
      </c>
      <c r="AK293" s="47">
        <f>Log!P293-Log!$E293</f>
        <v>3.0641373281106244E-3</v>
      </c>
      <c r="AL293" s="47">
        <f>Log!Q293-Log!$E293</f>
        <v>-1.5517711734598727E-2</v>
      </c>
      <c r="AM293" s="47">
        <f>Log!R293-Log!$E293</f>
        <v>3.0857016268245739E-2</v>
      </c>
      <c r="AN293" s="47">
        <f>Log!S293-Log!$E293</f>
        <v>0.14288512744298479</v>
      </c>
    </row>
    <row r="294" spans="23:40">
      <c r="W294" s="47">
        <f>Log!B294-Log!$E294</f>
        <v>-2.5855302179110841E-2</v>
      </c>
      <c r="X294" s="47">
        <f>Log!C294-Log!$E294</f>
        <v>1.4068390955203419E-3</v>
      </c>
      <c r="Y294" s="47">
        <f>Log!D294-Log!$E294</f>
        <v>7.472735351323782E-3</v>
      </c>
      <c r="Z294" s="47">
        <f>Log!E294-Log!$E294</f>
        <v>0</v>
      </c>
      <c r="AA294" s="47">
        <f>Log!F294-Log!$E294</f>
        <v>-1.0630439850498911E-3</v>
      </c>
      <c r="AB294" s="47">
        <f>Log!G294-Log!$E294</f>
        <v>1.0579466066179273E-2</v>
      </c>
      <c r="AC294" s="47">
        <f>Log!H294-Log!$E294</f>
        <v>2.347914232887589E-3</v>
      </c>
      <c r="AD294" s="47">
        <f>Log!I294-Log!$E294</f>
        <v>-2.0215370451480488E-3</v>
      </c>
      <c r="AE294" s="47">
        <f>Log!J294-Log!$E294</f>
        <v>-1.4096686756805595E-2</v>
      </c>
      <c r="AF294" s="47">
        <f>Log!K294-Log!$E294</f>
        <v>-1.6560235506055585E-3</v>
      </c>
      <c r="AG294" s="47">
        <f>Log!L294-Log!$E294</f>
        <v>7.2090601912556283E-3</v>
      </c>
      <c r="AH294" s="47">
        <f>Log!M294-Log!$E294</f>
        <v>3.0242193832210186E-3</v>
      </c>
      <c r="AI294" s="47">
        <f>Log!N294-Log!$E294</f>
        <v>1.7940161822449809E-3</v>
      </c>
      <c r="AJ294" s="47">
        <f>Log!O294-Log!$E294</f>
        <v>-6.5731515405873459E-3</v>
      </c>
      <c r="AK294" s="47">
        <f>Log!P294-Log!$E294</f>
        <v>3.1530724005339024E-2</v>
      </c>
      <c r="AL294" s="47">
        <f>Log!Q294-Log!$E294</f>
        <v>-0.12371841208738182</v>
      </c>
      <c r="AM294" s="47">
        <f>Log!R294-Log!$E294</f>
        <v>-0.16277885161565397</v>
      </c>
      <c r="AN294" s="47">
        <f>Log!S294-Log!$E294</f>
        <v>-1.2729765929293962E-2</v>
      </c>
    </row>
    <row r="295" spans="23:40">
      <c r="W295" s="47">
        <f>Log!B295-Log!$E295</f>
        <v>-1.9225324457093143E-3</v>
      </c>
      <c r="X295" s="47">
        <f>Log!C295-Log!$E295</f>
        <v>3.2839593311252732E-2</v>
      </c>
      <c r="Y295" s="47">
        <f>Log!D295-Log!$E295</f>
        <v>2.3595770300646655E-2</v>
      </c>
      <c r="Z295" s="47">
        <f>Log!E295-Log!$E295</f>
        <v>0</v>
      </c>
      <c r="AA295" s="47">
        <f>Log!F295-Log!$E295</f>
        <v>1.8771886982325847E-3</v>
      </c>
      <c r="AB295" s="47">
        <f>Log!G295-Log!$E295</f>
        <v>-2.0838224039393838E-2</v>
      </c>
      <c r="AC295" s="47">
        <f>Log!H295-Log!$E295</f>
        <v>5.8432893829721964E-2</v>
      </c>
      <c r="AD295" s="47">
        <f>Log!I295-Log!$E295</f>
        <v>5.6284572267350327E-2</v>
      </c>
      <c r="AE295" s="47">
        <f>Log!J295-Log!$E295</f>
        <v>5.4287731565818169E-2</v>
      </c>
      <c r="AF295" s="47">
        <f>Log!K295-Log!$E295</f>
        <v>4.1574308917397156E-2</v>
      </c>
      <c r="AG295" s="47">
        <f>Log!L295-Log!$E295</f>
        <v>5.6186206224236222E-2</v>
      </c>
      <c r="AH295" s="47">
        <f>Log!M295-Log!$E295</f>
        <v>5.6853700893367887E-2</v>
      </c>
      <c r="AI295" s="47">
        <f>Log!N295-Log!$E295</f>
        <v>6.7357193563885087E-2</v>
      </c>
      <c r="AJ295" s="47">
        <f>Log!O295-Log!$E295</f>
        <v>6.4398393887738853E-2</v>
      </c>
      <c r="AK295" s="47">
        <f>Log!P295-Log!$E295</f>
        <v>9.0049763365320529E-2</v>
      </c>
      <c r="AL295" s="47">
        <f>Log!Q295-Log!$E295</f>
        <v>6.2011675716257382E-2</v>
      </c>
      <c r="AM295" s="47">
        <f>Log!R295-Log!$E295</f>
        <v>-0.12815743680434993</v>
      </c>
      <c r="AN295" s="47">
        <f>Log!S295-Log!$E295</f>
        <v>3.2288457347292326E-2</v>
      </c>
    </row>
    <row r="296" spans="23:40">
      <c r="W296" s="47">
        <f>Log!B296-Log!$E296</f>
        <v>-5.4927958645421392E-3</v>
      </c>
      <c r="X296" s="47">
        <f>Log!C296-Log!$E296</f>
        <v>-4.069565889704827E-3</v>
      </c>
      <c r="Y296" s="47">
        <f>Log!D296-Log!$E296</f>
        <v>-3.1457054844992172E-2</v>
      </c>
      <c r="Z296" s="47">
        <f>Log!E296-Log!$E296</f>
        <v>0</v>
      </c>
      <c r="AA296" s="47">
        <f>Log!F296-Log!$E296</f>
        <v>-1.2185763281987827E-3</v>
      </c>
      <c r="AB296" s="47">
        <f>Log!G296-Log!$E296</f>
        <v>9.1892348877063948E-2</v>
      </c>
      <c r="AC296" s="47">
        <f>Log!H296-Log!$E296</f>
        <v>-1.0610822647069529E-2</v>
      </c>
      <c r="AD296" s="47">
        <f>Log!I296-Log!$E296</f>
        <v>-6.2613465719329298E-2</v>
      </c>
      <c r="AE296" s="47">
        <f>Log!J296-Log!$E296</f>
        <v>-9.8494033617770246E-3</v>
      </c>
      <c r="AF296" s="47">
        <f>Log!K296-Log!$E296</f>
        <v>1.433333740336179E-2</v>
      </c>
      <c r="AG296" s="47">
        <f>Log!L296-Log!$E296</f>
        <v>-2.2639928205185143E-2</v>
      </c>
      <c r="AH296" s="47">
        <f>Log!M296-Log!$E296</f>
        <v>-2.6324481730604143E-2</v>
      </c>
      <c r="AI296" s="47">
        <f>Log!N296-Log!$E296</f>
        <v>1.849364178160846E-2</v>
      </c>
      <c r="AJ296" s="47">
        <f>Log!O296-Log!$E296</f>
        <v>-5.3205751875285041E-4</v>
      </c>
      <c r="AK296" s="47">
        <f>Log!P296-Log!$E296</f>
        <v>-3.0334683903968693E-2</v>
      </c>
      <c r="AL296" s="47">
        <f>Log!Q296-Log!$E296</f>
        <v>4.4659634000752881E-2</v>
      </c>
      <c r="AM296" s="47">
        <f>Log!R296-Log!$E296</f>
        <v>8.4802656326277592E-2</v>
      </c>
      <c r="AN296" s="47">
        <f>Log!S296-Log!$E296</f>
        <v>1.0740538904772109E-2</v>
      </c>
    </row>
    <row r="297" spans="23:40">
      <c r="W297" s="47">
        <f>Log!B297-Log!$E297</f>
        <v>7.3317947490190993E-4</v>
      </c>
      <c r="X297" s="47">
        <f>Log!C297-Log!$E297</f>
        <v>2.7332889145825899E-2</v>
      </c>
      <c r="Y297" s="47">
        <f>Log!D297-Log!$E297</f>
        <v>-6.8743341784424927E-3</v>
      </c>
      <c r="Z297" s="47">
        <f>Log!E297-Log!$E297</f>
        <v>0</v>
      </c>
      <c r="AA297" s="47">
        <f>Log!F297-Log!$E297</f>
        <v>2.1165476751468931E-3</v>
      </c>
      <c r="AB297" s="47">
        <f>Log!G297-Log!$E297</f>
        <v>2.9505417658481595E-2</v>
      </c>
      <c r="AC297" s="47">
        <f>Log!H297-Log!$E297</f>
        <v>4.0911298410922843E-2</v>
      </c>
      <c r="AD297" s="47">
        <f>Log!I297-Log!$E297</f>
        <v>1.3876632982327133E-2</v>
      </c>
      <c r="AE297" s="47">
        <f>Log!J297-Log!$E297</f>
        <v>2.4659793285466972E-2</v>
      </c>
      <c r="AF297" s="47">
        <f>Log!K297-Log!$E297</f>
        <v>4.0504695354298945E-2</v>
      </c>
      <c r="AG297" s="47">
        <f>Log!L297-Log!$E297</f>
        <v>2.8620209718753432E-2</v>
      </c>
      <c r="AH297" s="47">
        <f>Log!M297-Log!$E297</f>
        <v>3.8088918385247861E-2</v>
      </c>
      <c r="AI297" s="47">
        <f>Log!N297-Log!$E297</f>
        <v>2.1649213084186953E-2</v>
      </c>
      <c r="AJ297" s="47">
        <f>Log!O297-Log!$E297</f>
        <v>1.8651341676510537E-2</v>
      </c>
      <c r="AK297" s="47">
        <f>Log!P297-Log!$E297</f>
        <v>3.0332331219668822E-2</v>
      </c>
      <c r="AL297" s="47">
        <f>Log!Q297-Log!$E297</f>
        <v>-2.8148633197618567E-3</v>
      </c>
      <c r="AM297" s="47">
        <f>Log!R297-Log!$E297</f>
        <v>-4.718667633140837E-2</v>
      </c>
      <c r="AN297" s="47">
        <f>Log!S297-Log!$E297</f>
        <v>-0.37582401444377633</v>
      </c>
    </row>
    <row r="298" spans="23:40">
      <c r="W298" s="47">
        <f>Log!B298-Log!$E298</f>
        <v>4.8983685268432289E-4</v>
      </c>
      <c r="X298" s="47">
        <f>Log!C298-Log!$E298</f>
        <v>-1.6883100019024905E-2</v>
      </c>
      <c r="Y298" s="47">
        <f>Log!D298-Log!$E298</f>
        <v>2.6141710787828537E-3</v>
      </c>
      <c r="Z298" s="47">
        <f>Log!E298-Log!$E298</f>
        <v>0</v>
      </c>
      <c r="AA298" s="47">
        <f>Log!F298-Log!$E298</f>
        <v>4.241607886656916E-4</v>
      </c>
      <c r="AB298" s="47">
        <f>Log!G298-Log!$E298</f>
        <v>-4.949189763779803E-2</v>
      </c>
      <c r="AC298" s="47">
        <f>Log!H298-Log!$E298</f>
        <v>-2.0093731783005015E-2</v>
      </c>
      <c r="AD298" s="47">
        <f>Log!I298-Log!$E298</f>
        <v>-1.3482948230862865E-2</v>
      </c>
      <c r="AE298" s="47">
        <f>Log!J298-Log!$E298</f>
        <v>-1.2013116423882472E-2</v>
      </c>
      <c r="AF298" s="47">
        <f>Log!K298-Log!$E298</f>
        <v>-1.8510457990868881E-2</v>
      </c>
      <c r="AG298" s="47">
        <f>Log!L298-Log!$E298</f>
        <v>-1.0456197780826447E-2</v>
      </c>
      <c r="AH298" s="47">
        <f>Log!M298-Log!$E298</f>
        <v>-4.4382990027525437E-2</v>
      </c>
      <c r="AI298" s="47">
        <f>Log!N298-Log!$E298</f>
        <v>-2.0845953633924615E-2</v>
      </c>
      <c r="AJ298" s="47">
        <f>Log!O298-Log!$E298</f>
        <v>-3.3478753325982651E-2</v>
      </c>
      <c r="AK298" s="47">
        <f>Log!P298-Log!$E298</f>
        <v>-3.288347614545685E-2</v>
      </c>
      <c r="AL298" s="47">
        <f>Log!Q298-Log!$E298</f>
        <v>-1.5510739502214013E-2</v>
      </c>
      <c r="AM298" s="47">
        <f>Log!R298-Log!$E298</f>
        <v>-5.2282686878100167E-3</v>
      </c>
      <c r="AN298" s="47">
        <f>Log!S298-Log!$E298</f>
        <v>-1.7720569547652356E-2</v>
      </c>
    </row>
    <row r="299" spans="23:40">
      <c r="W299" s="47">
        <f>Log!B299-Log!$E299</f>
        <v>1.8347731008763302E-2</v>
      </c>
      <c r="X299" s="47">
        <f>Log!C299-Log!$E299</f>
        <v>-6.1590390183692925E-4</v>
      </c>
      <c r="Y299" s="47">
        <f>Log!D299-Log!$E299</f>
        <v>1.7974500375696097E-2</v>
      </c>
      <c r="Z299" s="47">
        <f>Log!E299-Log!$E299</f>
        <v>0</v>
      </c>
      <c r="AA299" s="47">
        <f>Log!F299-Log!$E299</f>
        <v>-1.9527498023919642E-3</v>
      </c>
      <c r="AB299" s="47">
        <f>Log!G299-Log!$E299</f>
        <v>-1.6287055985671581E-2</v>
      </c>
      <c r="AC299" s="47">
        <f>Log!H299-Log!$E299</f>
        <v>-7.0569280604928998E-4</v>
      </c>
      <c r="AD299" s="47">
        <f>Log!I299-Log!$E299</f>
        <v>1.3000087832719168E-2</v>
      </c>
      <c r="AE299" s="47">
        <f>Log!J299-Log!$E299</f>
        <v>6.9039824587322444E-3</v>
      </c>
      <c r="AF299" s="47">
        <f>Log!K299-Log!$E299</f>
        <v>9.3867231006490998E-3</v>
      </c>
      <c r="AG299" s="47">
        <f>Log!L299-Log!$E299</f>
        <v>2.4641151366083455E-6</v>
      </c>
      <c r="AH299" s="47">
        <f>Log!M299-Log!$E299</f>
        <v>1.3863893985514566E-2</v>
      </c>
      <c r="AI299" s="47">
        <f>Log!N299-Log!$E299</f>
        <v>1.3556624154477276E-2</v>
      </c>
      <c r="AJ299" s="47">
        <f>Log!O299-Log!$E299</f>
        <v>1.3546800959490153E-2</v>
      </c>
      <c r="AK299" s="47">
        <f>Log!P299-Log!$E299</f>
        <v>2.8018160706155447E-2</v>
      </c>
      <c r="AL299" s="47">
        <f>Log!Q299-Log!$E299</f>
        <v>3.8114411097281108E-3</v>
      </c>
      <c r="AM299" s="47">
        <f>Log!R299-Log!$E299</f>
        <v>4.7460164646742336E-3</v>
      </c>
      <c r="AN299" s="47">
        <f>Log!S299-Log!$E299</f>
        <v>-0.2380067320983319</v>
      </c>
    </row>
    <row r="300" spans="23:40">
      <c r="W300" s="47">
        <f>Log!B300-Log!$E300</f>
        <v>-1.7055074227854055E-2</v>
      </c>
      <c r="X300" s="47">
        <f>Log!C300-Log!$E300</f>
        <v>4.618407451319001E-3</v>
      </c>
      <c r="Y300" s="47">
        <f>Log!D300-Log!$E300</f>
        <v>1.7896323444649427E-2</v>
      </c>
      <c r="Z300" s="47">
        <f>Log!E300-Log!$E300</f>
        <v>0</v>
      </c>
      <c r="AA300" s="47">
        <f>Log!F300-Log!$E300</f>
        <v>1.3808423352291849E-3</v>
      </c>
      <c r="AB300" s="47">
        <f>Log!G300-Log!$E300</f>
        <v>4.5843205701916821E-2</v>
      </c>
      <c r="AC300" s="47">
        <f>Log!H300-Log!$E300</f>
        <v>2.1893334872635187E-2</v>
      </c>
      <c r="AD300" s="47">
        <f>Log!I300-Log!$E300</f>
        <v>2.620236550914214E-2</v>
      </c>
      <c r="AE300" s="47">
        <f>Log!J300-Log!$E300</f>
        <v>5.433372285648809E-3</v>
      </c>
      <c r="AF300" s="47">
        <f>Log!K300-Log!$E300</f>
        <v>-4.1780673525518286E-5</v>
      </c>
      <c r="AG300" s="47">
        <f>Log!L300-Log!$E300</f>
        <v>4.5571863543139128E-3</v>
      </c>
      <c r="AH300" s="47">
        <f>Log!M300-Log!$E300</f>
        <v>1.5744384040675616E-2</v>
      </c>
      <c r="AI300" s="47">
        <f>Log!N300-Log!$E300</f>
        <v>1.7542218021986508E-2</v>
      </c>
      <c r="AJ300" s="47">
        <f>Log!O300-Log!$E300</f>
        <v>2.9619032229282149E-2</v>
      </c>
      <c r="AK300" s="47">
        <f>Log!P300-Log!$E300</f>
        <v>2.8439389300229836E-2</v>
      </c>
      <c r="AL300" s="47">
        <f>Log!Q300-Log!$E300</f>
        <v>4.7083658637116846E-2</v>
      </c>
      <c r="AM300" s="47">
        <f>Log!R300-Log!$E300</f>
        <v>6.3419283044247418E-2</v>
      </c>
      <c r="AN300" s="47">
        <f>Log!S300-Log!$E300</f>
        <v>-0.11726598334215989</v>
      </c>
    </row>
    <row r="301" spans="23:40">
      <c r="W301" s="47">
        <f>Log!B301-Log!$E301</f>
        <v>8.7770048737888691E-3</v>
      </c>
      <c r="X301" s="47">
        <f>Log!C301-Log!$E301</f>
        <v>-6.056713387423248E-3</v>
      </c>
      <c r="Y301" s="47">
        <f>Log!D301-Log!$E301</f>
        <v>2.8465520169352497E-3</v>
      </c>
      <c r="Z301" s="47">
        <f>Log!E301-Log!$E301</f>
        <v>0</v>
      </c>
      <c r="AA301" s="47">
        <f>Log!F301-Log!$E301</f>
        <v>-2.5051086717108552E-3</v>
      </c>
      <c r="AB301" s="47">
        <f>Log!G301-Log!$E301</f>
        <v>-1.7482196382756266E-2</v>
      </c>
      <c r="AC301" s="47">
        <f>Log!H301-Log!$E301</f>
        <v>-2.1073233644984249E-3</v>
      </c>
      <c r="AD301" s="47">
        <f>Log!I301-Log!$E301</f>
        <v>4.4944442975223663E-4</v>
      </c>
      <c r="AE301" s="47">
        <f>Log!J301-Log!$E301</f>
        <v>-8.0901620557044703E-3</v>
      </c>
      <c r="AF301" s="47">
        <f>Log!K301-Log!$E301</f>
        <v>3.4778367021920933E-3</v>
      </c>
      <c r="AG301" s="47">
        <f>Log!L301-Log!$E301</f>
        <v>4.68195835979096E-3</v>
      </c>
      <c r="AH301" s="47">
        <f>Log!M301-Log!$E301</f>
        <v>-1.7718214952654066E-3</v>
      </c>
      <c r="AI301" s="47">
        <f>Log!N301-Log!$E301</f>
        <v>-1.5595660506979126E-2</v>
      </c>
      <c r="AJ301" s="47">
        <f>Log!O301-Log!$E301</f>
        <v>-3.0686495846518277E-2</v>
      </c>
      <c r="AK301" s="47">
        <f>Log!P301-Log!$E301</f>
        <v>-1.7404959199102465E-2</v>
      </c>
      <c r="AL301" s="47">
        <f>Log!Q301-Log!$E301</f>
        <v>3.0595809709346892E-2</v>
      </c>
      <c r="AM301" s="47">
        <f>Log!R301-Log!$E301</f>
        <v>4.1345355243422421E-2</v>
      </c>
      <c r="AN301" s="47">
        <f>Log!S301-Log!$E301</f>
        <v>-2.4640990248512809E-2</v>
      </c>
    </row>
    <row r="302" spans="23:40">
      <c r="W302" s="47">
        <f>Log!B302-Log!$E302</f>
        <v>1.7954921190163869E-2</v>
      </c>
      <c r="X302" s="47">
        <f>Log!C302-Log!$E302</f>
        <v>-1.090207060787848E-2</v>
      </c>
      <c r="Y302" s="47">
        <f>Log!D302-Log!$E302</f>
        <v>-1.0452505446393565E-2</v>
      </c>
      <c r="Z302" s="47">
        <f>Log!E302-Log!$E302</f>
        <v>0</v>
      </c>
      <c r="AA302" s="47">
        <f>Log!F302-Log!$E302</f>
        <v>2.154958049386306E-3</v>
      </c>
      <c r="AB302" s="47">
        <f>Log!G302-Log!$E302</f>
        <v>4.9131967660395709E-2</v>
      </c>
      <c r="AC302" s="47">
        <f>Log!H302-Log!$E302</f>
        <v>-4.4985452513739858E-2</v>
      </c>
      <c r="AD302" s="47">
        <f>Log!I302-Log!$E302</f>
        <v>-1.4649619420932444E-3</v>
      </c>
      <c r="AE302" s="47">
        <f>Log!J302-Log!$E302</f>
        <v>-8.7509181828694313E-3</v>
      </c>
      <c r="AF302" s="47">
        <f>Log!K302-Log!$E302</f>
        <v>-2.5596092646558082E-2</v>
      </c>
      <c r="AG302" s="47">
        <f>Log!L302-Log!$E302</f>
        <v>-2.3085932693788544E-2</v>
      </c>
      <c r="AH302" s="47">
        <f>Log!M302-Log!$E302</f>
        <v>-4.5119613117034732E-2</v>
      </c>
      <c r="AI302" s="47">
        <f>Log!N302-Log!$E302</f>
        <v>-3.8308400948873667E-2</v>
      </c>
      <c r="AJ302" s="47">
        <f>Log!O302-Log!$E302</f>
        <v>-4.0892109577240134E-2</v>
      </c>
      <c r="AK302" s="47">
        <f>Log!P302-Log!$E302</f>
        <v>-2.403847390877795E-2</v>
      </c>
      <c r="AL302" s="47">
        <f>Log!Q302-Log!$E302</f>
        <v>1.4439195156481392E-2</v>
      </c>
      <c r="AM302" s="47">
        <f>Log!R302-Log!$E302</f>
        <v>-8.3049303488522935E-2</v>
      </c>
      <c r="AN302" s="47">
        <f>Log!S302-Log!$E302</f>
        <v>-0.21183246579335069</v>
      </c>
    </row>
    <row r="303" spans="23:40">
      <c r="W303" s="47">
        <f>Log!B303-Log!$E303</f>
        <v>-2.0399007175806176E-3</v>
      </c>
      <c r="X303" s="47">
        <f>Log!C303-Log!$E303</f>
        <v>-3.5242563911453287E-3</v>
      </c>
      <c r="Y303" s="47">
        <f>Log!D303-Log!$E303</f>
        <v>6.8550955109647222E-3</v>
      </c>
      <c r="Z303" s="47">
        <f>Log!E303-Log!$E303</f>
        <v>0</v>
      </c>
      <c r="AA303" s="47">
        <f>Log!F303-Log!$E303</f>
        <v>-1.3687083211805897E-3</v>
      </c>
      <c r="AB303" s="47">
        <f>Log!G303-Log!$E303</f>
        <v>-4.8311387407041155E-2</v>
      </c>
      <c r="AC303" s="47">
        <f>Log!H303-Log!$E303</f>
        <v>-3.5664621255517954E-3</v>
      </c>
      <c r="AD303" s="47">
        <f>Log!I303-Log!$E303</f>
        <v>-3.5379977159545732E-3</v>
      </c>
      <c r="AE303" s="47">
        <f>Log!J303-Log!$E303</f>
        <v>9.2854199580915953E-3</v>
      </c>
      <c r="AF303" s="47">
        <f>Log!K303-Log!$E303</f>
        <v>-1.9260693692862824E-3</v>
      </c>
      <c r="AG303" s="47">
        <f>Log!L303-Log!$E303</f>
        <v>-5.4521903717498514E-3</v>
      </c>
      <c r="AH303" s="47">
        <f>Log!M303-Log!$E303</f>
        <v>-3.5780581220859818E-3</v>
      </c>
      <c r="AI303" s="47">
        <f>Log!N303-Log!$E303</f>
        <v>6.1352431457385465E-3</v>
      </c>
      <c r="AJ303" s="47">
        <f>Log!O303-Log!$E303</f>
        <v>3.3887495997954493E-3</v>
      </c>
      <c r="AK303" s="47">
        <f>Log!P303-Log!$E303</f>
        <v>1.8980176790585369E-2</v>
      </c>
      <c r="AL303" s="47">
        <f>Log!Q303-Log!$E303</f>
        <v>8.956388911833317E-2</v>
      </c>
      <c r="AM303" s="47">
        <f>Log!R303-Log!$E303</f>
        <v>1.723918089102764E-2</v>
      </c>
      <c r="AN303" s="47">
        <f>Log!S303-Log!$E303</f>
        <v>0.19933495672380905</v>
      </c>
    </row>
    <row r="304" spans="23:40">
      <c r="W304" s="47">
        <f>Log!B304-Log!$E304</f>
        <v>-1.4538867006692886E-2</v>
      </c>
      <c r="X304" s="47">
        <f>Log!C304-Log!$E304</f>
        <v>-3.1490382575142264E-2</v>
      </c>
      <c r="Y304" s="47">
        <f>Log!D304-Log!$E304</f>
        <v>-3.1837650396420048E-3</v>
      </c>
      <c r="Z304" s="47">
        <f>Log!E304-Log!$E304</f>
        <v>0</v>
      </c>
      <c r="AA304" s="47">
        <f>Log!F304-Log!$E304</f>
        <v>-2.6691742350376125E-3</v>
      </c>
      <c r="AB304" s="47">
        <f>Log!G304-Log!$E304</f>
        <v>-6.3792574842173141E-2</v>
      </c>
      <c r="AC304" s="47">
        <f>Log!H304-Log!$E304</f>
        <v>-1.3423477889124104E-2</v>
      </c>
      <c r="AD304" s="47">
        <f>Log!I304-Log!$E304</f>
        <v>-4.581831598488427E-3</v>
      </c>
      <c r="AE304" s="47">
        <f>Log!J304-Log!$E304</f>
        <v>-2.644538514399581E-2</v>
      </c>
      <c r="AF304" s="47">
        <f>Log!K304-Log!$E304</f>
        <v>-1.5375139741892209E-2</v>
      </c>
      <c r="AG304" s="47">
        <f>Log!L304-Log!$E304</f>
        <v>-2.9429787333213272E-2</v>
      </c>
      <c r="AH304" s="47">
        <f>Log!M304-Log!$E304</f>
        <v>-2.0028739115002223E-2</v>
      </c>
      <c r="AI304" s="47">
        <f>Log!N304-Log!$E304</f>
        <v>-1.4044757928948213E-2</v>
      </c>
      <c r="AJ304" s="47">
        <f>Log!O304-Log!$E304</f>
        <v>-6.2217800280205413E-3</v>
      </c>
      <c r="AK304" s="47">
        <f>Log!P304-Log!$E304</f>
        <v>-2.2091188903630744E-2</v>
      </c>
      <c r="AL304" s="47">
        <f>Log!Q304-Log!$E304</f>
        <v>0.10141906341066069</v>
      </c>
      <c r="AM304" s="47">
        <f>Log!R304-Log!$E304</f>
        <v>0.16490981296795751</v>
      </c>
      <c r="AN304" s="47">
        <f>Log!S304-Log!$E304</f>
        <v>0.45438117759008267</v>
      </c>
    </row>
    <row r="305" spans="23:40">
      <c r="W305" s="47">
        <f>Log!B305-Log!$E305</f>
        <v>-2.2482164102553284E-2</v>
      </c>
      <c r="X305" s="47">
        <f>Log!C305-Log!$E305</f>
        <v>1.1472230950238816E-2</v>
      </c>
      <c r="Y305" s="47">
        <f>Log!D305-Log!$E305</f>
        <v>-5.7542082322353397E-3</v>
      </c>
      <c r="Z305" s="47">
        <f>Log!E305-Log!$E305</f>
        <v>0</v>
      </c>
      <c r="AA305" s="47">
        <f>Log!F305-Log!$E305</f>
        <v>4.6956455052871865E-5</v>
      </c>
      <c r="AB305" s="47">
        <f>Log!G305-Log!$E305</f>
        <v>3.266613869498633E-2</v>
      </c>
      <c r="AC305" s="47">
        <f>Log!H305-Log!$E305</f>
        <v>-6.1432317860507589E-4</v>
      </c>
      <c r="AD305" s="47">
        <f>Log!I305-Log!$E305</f>
        <v>6.0414450035886776E-4</v>
      </c>
      <c r="AE305" s="47">
        <f>Log!J305-Log!$E305</f>
        <v>-7.6928053060499474E-4</v>
      </c>
      <c r="AF305" s="47">
        <f>Log!K305-Log!$E305</f>
        <v>-5.9264220330093008E-3</v>
      </c>
      <c r="AG305" s="47">
        <f>Log!L305-Log!$E305</f>
        <v>-9.511689827691283E-5</v>
      </c>
      <c r="AH305" s="47">
        <f>Log!M305-Log!$E305</f>
        <v>1.6582691530950169E-2</v>
      </c>
      <c r="AI305" s="47">
        <f>Log!N305-Log!$E305</f>
        <v>-3.0123462473548517E-2</v>
      </c>
      <c r="AJ305" s="47">
        <f>Log!O305-Log!$E305</f>
        <v>-7.5934951752988748E-3</v>
      </c>
      <c r="AK305" s="47">
        <f>Log!P305-Log!$E305</f>
        <v>-2.4545622341395151E-2</v>
      </c>
      <c r="AL305" s="47">
        <f>Log!Q305-Log!$E305</f>
        <v>0.14068754130487221</v>
      </c>
      <c r="AM305" s="47">
        <f>Log!R305-Log!$E305</f>
        <v>-9.3746117273671173E-2</v>
      </c>
      <c r="AN305" s="47">
        <f>Log!S305-Log!$E305</f>
        <v>1.0525073657700194E-2</v>
      </c>
    </row>
    <row r="306" spans="23:40">
      <c r="W306" s="47">
        <f>Log!B306-Log!$E306</f>
        <v>2.6083420963343394E-3</v>
      </c>
      <c r="X306" s="47">
        <f>Log!C306-Log!$E306</f>
        <v>-1.6667965310734001E-2</v>
      </c>
      <c r="Y306" s="47">
        <f>Log!D306-Log!$E306</f>
        <v>-2.7454605836962707E-2</v>
      </c>
      <c r="Z306" s="47">
        <f>Log!E306-Log!$E306</f>
        <v>0</v>
      </c>
      <c r="AA306" s="47">
        <f>Log!F306-Log!$E306</f>
        <v>8.2693344379550465E-4</v>
      </c>
      <c r="AB306" s="47">
        <f>Log!G306-Log!$E306</f>
        <v>-4.3313042679886782E-2</v>
      </c>
      <c r="AC306" s="47">
        <f>Log!H306-Log!$E306</f>
        <v>-6.7578702161618922E-3</v>
      </c>
      <c r="AD306" s="47">
        <f>Log!I306-Log!$E306</f>
        <v>-1.8692429368240625E-2</v>
      </c>
      <c r="AE306" s="47">
        <f>Log!J306-Log!$E306</f>
        <v>-1.6510829009683602E-2</v>
      </c>
      <c r="AF306" s="47">
        <f>Log!K306-Log!$E306</f>
        <v>-2.3890779040856196E-3</v>
      </c>
      <c r="AG306" s="47">
        <f>Log!L306-Log!$E306</f>
        <v>-2.4183989349680364E-2</v>
      </c>
      <c r="AH306" s="47">
        <f>Log!M306-Log!$E306</f>
        <v>-5.6183045347960401E-3</v>
      </c>
      <c r="AI306" s="47">
        <f>Log!N306-Log!$E306</f>
        <v>1.3718925853477347E-3</v>
      </c>
      <c r="AJ306" s="47">
        <f>Log!O306-Log!$E306</f>
        <v>1.0028604586054604E-2</v>
      </c>
      <c r="AK306" s="47">
        <f>Log!P306-Log!$E306</f>
        <v>-5.2093098036899647E-2</v>
      </c>
      <c r="AL306" s="47">
        <f>Log!Q306-Log!$E306</f>
        <v>-0.15656305627512704</v>
      </c>
      <c r="AM306" s="47">
        <f>Log!R306-Log!$E306</f>
        <v>-9.3286358126683136E-2</v>
      </c>
      <c r="AN306" s="47">
        <f>Log!S306-Log!$E306</f>
        <v>-8.3315834668632585E-2</v>
      </c>
    </row>
    <row r="307" spans="23:40">
      <c r="W307" s="47">
        <f>Log!B307-Log!$E307</f>
        <v>1.1175251069425948E-3</v>
      </c>
      <c r="X307" s="47">
        <f>Log!C307-Log!$E307</f>
        <v>1.7841727518457331E-2</v>
      </c>
      <c r="Y307" s="47">
        <f>Log!D307-Log!$E307</f>
        <v>1.0249772216992008E-2</v>
      </c>
      <c r="Z307" s="47">
        <f>Log!E307-Log!$E307</f>
        <v>0</v>
      </c>
      <c r="AA307" s="47">
        <f>Log!F307-Log!$E307</f>
        <v>1.5606355678604092E-3</v>
      </c>
      <c r="AB307" s="47">
        <f>Log!G307-Log!$E307</f>
        <v>-5.3928281954341226E-2</v>
      </c>
      <c r="AC307" s="47">
        <f>Log!H307-Log!$E307</f>
        <v>3.2613334211684872E-2</v>
      </c>
      <c r="AD307" s="47">
        <f>Log!I307-Log!$E307</f>
        <v>6.9977011523597622E-3</v>
      </c>
      <c r="AE307" s="47">
        <f>Log!J307-Log!$E307</f>
        <v>2.5162502907248543E-2</v>
      </c>
      <c r="AF307" s="47">
        <f>Log!K307-Log!$E307</f>
        <v>2.3726264318135584E-2</v>
      </c>
      <c r="AG307" s="47">
        <f>Log!L307-Log!$E307</f>
        <v>3.9090796906132236E-2</v>
      </c>
      <c r="AH307" s="47">
        <f>Log!M307-Log!$E307</f>
        <v>5.0423226734014934E-2</v>
      </c>
      <c r="AI307" s="47">
        <f>Log!N307-Log!$E307</f>
        <v>4.2623549761805421E-3</v>
      </c>
      <c r="AJ307" s="47">
        <f>Log!O307-Log!$E307</f>
        <v>3.4960413531550001E-3</v>
      </c>
      <c r="AK307" s="47">
        <f>Log!P307-Log!$E307</f>
        <v>2.6144340894473053E-2</v>
      </c>
      <c r="AL307" s="47">
        <f>Log!Q307-Log!$E307</f>
        <v>4.647992692014738E-2</v>
      </c>
      <c r="AM307" s="47">
        <f>Log!R307-Log!$E307</f>
        <v>5.2594527601255617E-2</v>
      </c>
      <c r="AN307" s="47">
        <f>Log!S307-Log!$E307</f>
        <v>8.3512877455962642E-2</v>
      </c>
    </row>
    <row r="308" spans="23:40">
      <c r="W308" s="47">
        <f>Log!B308-Log!$E308</f>
        <v>-2.1571971480310349E-3</v>
      </c>
      <c r="X308" s="47">
        <f>Log!C308-Log!$E308</f>
        <v>-2.6594077344075109E-2</v>
      </c>
      <c r="Y308" s="47">
        <f>Log!D308-Log!$E308</f>
        <v>6.6333868546126357E-3</v>
      </c>
      <c r="Z308" s="47">
        <f>Log!E308-Log!$E308</f>
        <v>0</v>
      </c>
      <c r="AA308" s="47">
        <f>Log!F308-Log!$E308</f>
        <v>-3.3380426856111228E-3</v>
      </c>
      <c r="AB308" s="47">
        <f>Log!G308-Log!$E308</f>
        <v>-5.1218496693682392E-3</v>
      </c>
      <c r="AC308" s="47">
        <f>Log!H308-Log!$E308</f>
        <v>-2.6691781321384802E-2</v>
      </c>
      <c r="AD308" s="47">
        <f>Log!I308-Log!$E308</f>
        <v>-1.5215461683729014E-2</v>
      </c>
      <c r="AE308" s="47">
        <f>Log!J308-Log!$E308</f>
        <v>-1.8830062354418448E-2</v>
      </c>
      <c r="AF308" s="47">
        <f>Log!K308-Log!$E308</f>
        <v>-1.816852517162184E-2</v>
      </c>
      <c r="AG308" s="47">
        <f>Log!L308-Log!$E308</f>
        <v>-2.3669472976492106E-2</v>
      </c>
      <c r="AH308" s="47">
        <f>Log!M308-Log!$E308</f>
        <v>-3.5594972088962194E-2</v>
      </c>
      <c r="AI308" s="47">
        <f>Log!N308-Log!$E308</f>
        <v>-2.7610318566522768E-2</v>
      </c>
      <c r="AJ308" s="47">
        <f>Log!O308-Log!$E308</f>
        <v>-1.6496837565773539E-2</v>
      </c>
      <c r="AK308" s="47">
        <f>Log!P308-Log!$E308</f>
        <v>-2.7991096425876535E-2</v>
      </c>
      <c r="AL308" s="47">
        <f>Log!Q308-Log!$E308</f>
        <v>0.10988610421616271</v>
      </c>
      <c r="AM308" s="47">
        <f>Log!R308-Log!$E308</f>
        <v>0.12844734123080168</v>
      </c>
      <c r="AN308" s="47">
        <f>Log!S308-Log!$E308</f>
        <v>-0.13771647407550397</v>
      </c>
    </row>
    <row r="309" spans="23:40">
      <c r="W309" s="47">
        <f>Log!B309-Log!$E309</f>
        <v>-2.7097013995857781E-2</v>
      </c>
      <c r="X309" s="47">
        <f>Log!C309-Log!$E309</f>
        <v>-3.5979922933071745E-4</v>
      </c>
      <c r="Y309" s="47">
        <f>Log!D309-Log!$E309</f>
        <v>-2.855882116864042E-3</v>
      </c>
      <c r="Z309" s="47">
        <f>Log!E309-Log!$E309</f>
        <v>0</v>
      </c>
      <c r="AA309" s="47">
        <f>Log!F309-Log!$E309</f>
        <v>1.3088626074458519E-3</v>
      </c>
      <c r="AB309" s="47">
        <f>Log!G309-Log!$E309</f>
        <v>5.9610307886427336E-3</v>
      </c>
      <c r="AC309" s="47">
        <f>Log!H309-Log!$E309</f>
        <v>3.1459023083538293E-3</v>
      </c>
      <c r="AD309" s="47">
        <f>Log!I309-Log!$E309</f>
        <v>1.5251621075114046E-3</v>
      </c>
      <c r="AE309" s="47">
        <f>Log!J309-Log!$E309</f>
        <v>4.4782576646213261E-3</v>
      </c>
      <c r="AF309" s="47">
        <f>Log!K309-Log!$E309</f>
        <v>-2.4337248995893713E-3</v>
      </c>
      <c r="AG309" s="47">
        <f>Log!L309-Log!$E309</f>
        <v>-1.3915919354939069E-3</v>
      </c>
      <c r="AH309" s="47">
        <f>Log!M309-Log!$E309</f>
        <v>5.1648726805340528E-3</v>
      </c>
      <c r="AI309" s="47">
        <f>Log!N309-Log!$E309</f>
        <v>-8.2296805368913539E-3</v>
      </c>
      <c r="AJ309" s="47">
        <f>Log!O309-Log!$E309</f>
        <v>-1.7287135380382639E-3</v>
      </c>
      <c r="AK309" s="47">
        <f>Log!P309-Log!$E309</f>
        <v>-7.7895655467059375E-3</v>
      </c>
      <c r="AL309" s="47">
        <f>Log!Q309-Log!$E309</f>
        <v>6.0498134688236532E-2</v>
      </c>
      <c r="AM309" s="47">
        <f>Log!R309-Log!$E309</f>
        <v>-5.50194621547501E-2</v>
      </c>
      <c r="AN309" s="47">
        <f>Log!S309-Log!$E309</f>
        <v>-5.1617077205356174E-2</v>
      </c>
    </row>
    <row r="310" spans="23:40">
      <c r="W310" s="47">
        <f>Log!B310-Log!$E310</f>
        <v>-6.0167703022465241E-3</v>
      </c>
      <c r="X310" s="47">
        <f>Log!C310-Log!$E310</f>
        <v>-6.7175243626492465E-4</v>
      </c>
      <c r="Y310" s="47">
        <f>Log!D310-Log!$E310</f>
        <v>-2.9692400230216433E-3</v>
      </c>
      <c r="Z310" s="47">
        <f>Log!E310-Log!$E310</f>
        <v>0</v>
      </c>
      <c r="AA310" s="47">
        <f>Log!F310-Log!$E310</f>
        <v>-1.1775409109363085E-3</v>
      </c>
      <c r="AB310" s="47">
        <f>Log!G310-Log!$E310</f>
        <v>-3.9100527547736345E-2</v>
      </c>
      <c r="AC310" s="47">
        <f>Log!H310-Log!$E310</f>
        <v>-1.9897891621663416E-3</v>
      </c>
      <c r="AD310" s="47">
        <f>Log!I310-Log!$E310</f>
        <v>-5.8776315295229562E-3</v>
      </c>
      <c r="AE310" s="47">
        <f>Log!J310-Log!$E310</f>
        <v>1.4557776707945072E-2</v>
      </c>
      <c r="AF310" s="47">
        <f>Log!K310-Log!$E310</f>
        <v>-5.3748571931435778E-3</v>
      </c>
      <c r="AG310" s="47">
        <f>Log!L310-Log!$E310</f>
        <v>5.7461275609554021E-3</v>
      </c>
      <c r="AH310" s="47">
        <f>Log!M310-Log!$E310</f>
        <v>3.4087788304363281E-3</v>
      </c>
      <c r="AI310" s="47">
        <f>Log!N310-Log!$E310</f>
        <v>-2.0286860463619438E-3</v>
      </c>
      <c r="AJ310" s="47">
        <f>Log!O310-Log!$E310</f>
        <v>-6.6807392383468715E-3</v>
      </c>
      <c r="AK310" s="47">
        <f>Log!P310-Log!$E310</f>
        <v>4.1761444366916521E-3</v>
      </c>
      <c r="AL310" s="47">
        <f>Log!Q310-Log!$E310</f>
        <v>0.103102945278952</v>
      </c>
      <c r="AM310" s="47">
        <f>Log!R310-Log!$E310</f>
        <v>3.1901141611139661E-2</v>
      </c>
      <c r="AN310" s="47">
        <f>Log!S310-Log!$E310</f>
        <v>0.11212746799919431</v>
      </c>
    </row>
    <row r="311" spans="23:40">
      <c r="W311" s="47">
        <f>Log!B311-Log!$E311</f>
        <v>-1.6691814564319736E-2</v>
      </c>
      <c r="X311" s="47">
        <f>Log!C311-Log!$E311</f>
        <v>-5.7658810058942647E-3</v>
      </c>
      <c r="Y311" s="47">
        <f>Log!D311-Log!$E311</f>
        <v>1.3090237454756265E-2</v>
      </c>
      <c r="Z311" s="47">
        <f>Log!E311-Log!$E311</f>
        <v>0</v>
      </c>
      <c r="AA311" s="47">
        <f>Log!F311-Log!$E311</f>
        <v>2.3885082285123038E-4</v>
      </c>
      <c r="AB311" s="47">
        <f>Log!G311-Log!$E311</f>
        <v>-9.1277016035618358E-2</v>
      </c>
      <c r="AC311" s="47">
        <f>Log!H311-Log!$E311</f>
        <v>3.9509316145037096E-2</v>
      </c>
      <c r="AD311" s="47">
        <f>Log!I311-Log!$E311</f>
        <v>2.5739595667723249E-2</v>
      </c>
      <c r="AE311" s="47">
        <f>Log!J311-Log!$E311</f>
        <v>2.0395878894797478E-2</v>
      </c>
      <c r="AF311" s="47">
        <f>Log!K311-Log!$E311</f>
        <v>1.8180402610695427E-2</v>
      </c>
      <c r="AG311" s="47">
        <f>Log!L311-Log!$E311</f>
        <v>2.8980924826517224E-2</v>
      </c>
      <c r="AH311" s="47">
        <f>Log!M311-Log!$E311</f>
        <v>3.7514215884134582E-2</v>
      </c>
      <c r="AI311" s="47">
        <f>Log!N311-Log!$E311</f>
        <v>5.9267152992078687E-2</v>
      </c>
      <c r="AJ311" s="47">
        <f>Log!O311-Log!$E311</f>
        <v>3.8229466840803888E-2</v>
      </c>
      <c r="AK311" s="47">
        <f>Log!P311-Log!$E311</f>
        <v>2.5767720988938359E-2</v>
      </c>
      <c r="AL311" s="47">
        <f>Log!Q311-Log!$E311</f>
        <v>5.0359624341955601E-2</v>
      </c>
      <c r="AM311" s="47">
        <f>Log!R311-Log!$E311</f>
        <v>2.5670054289227771E-2</v>
      </c>
      <c r="AN311" s="47">
        <f>Log!S311-Log!$E311</f>
        <v>0.1853297029299768</v>
      </c>
    </row>
    <row r="312" spans="23:40">
      <c r="W312" s="47">
        <f>Log!B312-Log!$E312</f>
        <v>2.2586638821200954E-2</v>
      </c>
      <c r="X312" s="47">
        <f>Log!C312-Log!$E312</f>
        <v>-1.6174290467151176E-2</v>
      </c>
      <c r="Y312" s="47">
        <f>Log!D312-Log!$E312</f>
        <v>1.3388673676000062E-2</v>
      </c>
      <c r="Z312" s="47">
        <f>Log!E312-Log!$E312</f>
        <v>0</v>
      </c>
      <c r="AA312" s="47">
        <f>Log!F312-Log!$E312</f>
        <v>1.2832078488327129E-3</v>
      </c>
      <c r="AB312" s="47">
        <f>Log!G312-Log!$E312</f>
        <v>-2.5578748027663092E-2</v>
      </c>
      <c r="AC312" s="47">
        <f>Log!H312-Log!$E312</f>
        <v>2.0723864449971687E-3</v>
      </c>
      <c r="AD312" s="47">
        <f>Log!I312-Log!$E312</f>
        <v>2.5501128112728196E-2</v>
      </c>
      <c r="AE312" s="47">
        <f>Log!J312-Log!$E312</f>
        <v>3.5371178586325559E-3</v>
      </c>
      <c r="AF312" s="47">
        <f>Log!K312-Log!$E312</f>
        <v>1.0268572908014744E-3</v>
      </c>
      <c r="AG312" s="47">
        <f>Log!L312-Log!$E312</f>
        <v>-4.8701653836355331E-3</v>
      </c>
      <c r="AH312" s="47">
        <f>Log!M312-Log!$E312</f>
        <v>-1.5854929683445339E-2</v>
      </c>
      <c r="AI312" s="47">
        <f>Log!N312-Log!$E312</f>
        <v>1.3940696307700836E-2</v>
      </c>
      <c r="AJ312" s="47">
        <f>Log!O312-Log!$E312</f>
        <v>1.0279943748086658E-2</v>
      </c>
      <c r="AK312" s="47">
        <f>Log!P312-Log!$E312</f>
        <v>-2.2146454849900589E-3</v>
      </c>
      <c r="AL312" s="47">
        <f>Log!Q312-Log!$E312</f>
        <v>-4.238871597876704E-2</v>
      </c>
      <c r="AM312" s="47">
        <f>Log!R312-Log!$E312</f>
        <v>-6.0895347066401246E-3</v>
      </c>
      <c r="AN312" s="47">
        <f>Log!S312-Log!$E312</f>
        <v>-0.15072232785071013</v>
      </c>
    </row>
    <row r="313" spans="23:40">
      <c r="W313" s="47">
        <f>Log!B313-Log!$E313</f>
        <v>-5.9602983061508574E-3</v>
      </c>
      <c r="X313" s="47">
        <f>Log!C313-Log!$E313</f>
        <v>-7.5534356380664337E-3</v>
      </c>
      <c r="Y313" s="47">
        <f>Log!D313-Log!$E313</f>
        <v>-7.6661049442471527E-3</v>
      </c>
      <c r="Z313" s="47">
        <f>Log!E313-Log!$E313</f>
        <v>0</v>
      </c>
      <c r="AA313" s="47">
        <f>Log!F313-Log!$E313</f>
        <v>-1.2824971291172486E-3</v>
      </c>
      <c r="AB313" s="47">
        <f>Log!G313-Log!$E313</f>
        <v>3.0980877800201659E-3</v>
      </c>
      <c r="AC313" s="47">
        <f>Log!H313-Log!$E313</f>
        <v>-2.6982818861683629E-2</v>
      </c>
      <c r="AD313" s="47">
        <f>Log!I313-Log!$E313</f>
        <v>-1.8872476411877396E-2</v>
      </c>
      <c r="AE313" s="47">
        <f>Log!J313-Log!$E313</f>
        <v>-1.7714094899681898E-2</v>
      </c>
      <c r="AF313" s="47">
        <f>Log!K313-Log!$E313</f>
        <v>-1.9524127089058017E-2</v>
      </c>
      <c r="AG313" s="47">
        <f>Log!L313-Log!$E313</f>
        <v>-2.5671904882073687E-2</v>
      </c>
      <c r="AH313" s="47">
        <f>Log!M313-Log!$E313</f>
        <v>-2.1855072510898466E-2</v>
      </c>
      <c r="AI313" s="47">
        <f>Log!N313-Log!$E313</f>
        <v>-3.5089970070405957E-2</v>
      </c>
      <c r="AJ313" s="47">
        <f>Log!O313-Log!$E313</f>
        <v>-4.5108801376319341E-2</v>
      </c>
      <c r="AK313" s="47">
        <f>Log!P313-Log!$E313</f>
        <v>-1.3591237057131457E-2</v>
      </c>
      <c r="AL313" s="47">
        <f>Log!Q313-Log!$E313</f>
        <v>-4.4370120220030111E-3</v>
      </c>
      <c r="AM313" s="47">
        <f>Log!R313-Log!$E313</f>
        <v>-2.6797438389711204E-2</v>
      </c>
      <c r="AN313" s="47">
        <f>Log!S313-Log!$E313</f>
        <v>2.0816155279295156E-2</v>
      </c>
    </row>
    <row r="314" spans="23:40">
      <c r="W314" s="47">
        <f>Log!B314-Log!$E314</f>
        <v>1.2549278268226194E-3</v>
      </c>
      <c r="X314" s="47">
        <f>Log!C314-Log!$E314</f>
        <v>2.830009136276936E-3</v>
      </c>
      <c r="Y314" s="47">
        <f>Log!D314-Log!$E314</f>
        <v>3.1975860374041415E-3</v>
      </c>
      <c r="Z314" s="47">
        <f>Log!E314-Log!$E314</f>
        <v>0</v>
      </c>
      <c r="AA314" s="47">
        <f>Log!F314-Log!$E314</f>
        <v>7.3638296811163063E-4</v>
      </c>
      <c r="AB314" s="47">
        <f>Log!G314-Log!$E314</f>
        <v>-9.9294251206200838E-3</v>
      </c>
      <c r="AC314" s="47">
        <f>Log!H314-Log!$E314</f>
        <v>5.6172948581407513E-3</v>
      </c>
      <c r="AD314" s="47">
        <f>Log!I314-Log!$E314</f>
        <v>2.0368852086199967E-3</v>
      </c>
      <c r="AE314" s="47">
        <f>Log!J314-Log!$E314</f>
        <v>-7.2035288499094977E-3</v>
      </c>
      <c r="AF314" s="47">
        <f>Log!K314-Log!$E314</f>
        <v>4.4716528237627442E-3</v>
      </c>
      <c r="AG314" s="47">
        <f>Log!L314-Log!$E314</f>
        <v>-1.2582520478790377E-2</v>
      </c>
      <c r="AH314" s="47">
        <f>Log!M314-Log!$E314</f>
        <v>-1.9003707789057266E-3</v>
      </c>
      <c r="AI314" s="47">
        <f>Log!N314-Log!$E314</f>
        <v>1.5557165418524605E-2</v>
      </c>
      <c r="AJ314" s="47">
        <f>Log!O314-Log!$E314</f>
        <v>7.1731470040496698E-3</v>
      </c>
      <c r="AK314" s="47">
        <f>Log!P314-Log!$E314</f>
        <v>-1.6751919742712292E-3</v>
      </c>
      <c r="AL314" s="47">
        <f>Log!Q314-Log!$E314</f>
        <v>4.1633864925825402E-2</v>
      </c>
      <c r="AM314" s="47">
        <f>Log!R314-Log!$E314</f>
        <v>2.3444087078936304E-2</v>
      </c>
      <c r="AN314" s="47">
        <f>Log!S314-Log!$E314</f>
        <v>4.7122804612754067E-2</v>
      </c>
    </row>
    <row r="315" spans="23:40">
      <c r="W315" s="47">
        <f>Log!B315-Log!$E315</f>
        <v>-2.7950883159002515E-3</v>
      </c>
      <c r="X315" s="47">
        <f>Log!C315-Log!$E315</f>
        <v>2.4403627600529686E-2</v>
      </c>
      <c r="Y315" s="47">
        <f>Log!D315-Log!$E315</f>
        <v>2.2997195061696167E-2</v>
      </c>
      <c r="Z315" s="47">
        <f>Log!E315-Log!$E315</f>
        <v>0</v>
      </c>
      <c r="AA315" s="47">
        <f>Log!F315-Log!$E315</f>
        <v>1.2637802354348304E-4</v>
      </c>
      <c r="AB315" s="47">
        <f>Log!G315-Log!$E315</f>
        <v>-4.2550897234376231E-2</v>
      </c>
      <c r="AC315" s="47">
        <f>Log!H315-Log!$E315</f>
        <v>6.7971713036937248E-2</v>
      </c>
      <c r="AD315" s="47">
        <f>Log!I315-Log!$E315</f>
        <v>3.5207536291103472E-2</v>
      </c>
      <c r="AE315" s="47">
        <f>Log!J315-Log!$E315</f>
        <v>4.9683043821324033E-2</v>
      </c>
      <c r="AF315" s="47">
        <f>Log!K315-Log!$E315</f>
        <v>5.6993340059654382E-2</v>
      </c>
      <c r="AG315" s="47">
        <f>Log!L315-Log!$E315</f>
        <v>5.7493407358702633E-2</v>
      </c>
      <c r="AH315" s="47">
        <f>Log!M315-Log!$E315</f>
        <v>6.3285046876832882E-2</v>
      </c>
      <c r="AI315" s="47">
        <f>Log!N315-Log!$E315</f>
        <v>5.3152405073966805E-2</v>
      </c>
      <c r="AJ315" s="47">
        <f>Log!O315-Log!$E315</f>
        <v>5.1876031286520324E-2</v>
      </c>
      <c r="AK315" s="47">
        <f>Log!P315-Log!$E315</f>
        <v>0.10074426618468774</v>
      </c>
      <c r="AL315" s="47">
        <f>Log!Q315-Log!$E315</f>
        <v>-9.1225424156963206E-2</v>
      </c>
      <c r="AM315" s="47">
        <f>Log!R315-Log!$E315</f>
        <v>-9.3171810393103557E-2</v>
      </c>
      <c r="AN315" s="47">
        <f>Log!S315-Log!$E315</f>
        <v>0.33289636637838377</v>
      </c>
    </row>
    <row r="316" spans="23:40">
      <c r="W316" s="47">
        <f>Log!B316-Log!$E316</f>
        <v>-1.8944629324527389E-2</v>
      </c>
      <c r="X316" s="47">
        <f>Log!C316-Log!$E316</f>
        <v>-1.1129622600506171E-2</v>
      </c>
      <c r="Y316" s="47">
        <f>Log!D316-Log!$E316</f>
        <v>-3.5079188505250658E-4</v>
      </c>
      <c r="Z316" s="47">
        <f>Log!E316-Log!$E316</f>
        <v>0</v>
      </c>
      <c r="AA316" s="47">
        <f>Log!F316-Log!$E316</f>
        <v>-3.965573911216741E-3</v>
      </c>
      <c r="AB316" s="47">
        <f>Log!G316-Log!$E316</f>
        <v>-0.12155247023094037</v>
      </c>
      <c r="AC316" s="47">
        <f>Log!H316-Log!$E316</f>
        <v>2.8616025492063817E-2</v>
      </c>
      <c r="AD316" s="47">
        <f>Log!I316-Log!$E316</f>
        <v>-1.1626315712376295E-2</v>
      </c>
      <c r="AE316" s="47">
        <f>Log!J316-Log!$E316</f>
        <v>2.9899995229112884E-2</v>
      </c>
      <c r="AF316" s="47">
        <f>Log!K316-Log!$E316</f>
        <v>8.7968466508911436E-3</v>
      </c>
      <c r="AG316" s="47">
        <f>Log!L316-Log!$E316</f>
        <v>1.7235244950293577E-2</v>
      </c>
      <c r="AH316" s="47">
        <f>Log!M316-Log!$E316</f>
        <v>2.3628680378770944E-3</v>
      </c>
      <c r="AI316" s="47">
        <f>Log!N316-Log!$E316</f>
        <v>3.2320853180806616E-2</v>
      </c>
      <c r="AJ316" s="47">
        <f>Log!O316-Log!$E316</f>
        <v>1.0814821812603782E-2</v>
      </c>
      <c r="AK316" s="47">
        <f>Log!P316-Log!$E316</f>
        <v>1.8528646391240022E-2</v>
      </c>
      <c r="AL316" s="47">
        <f>Log!Q316-Log!$E316</f>
        <v>7.6384882411036303E-2</v>
      </c>
      <c r="AM316" s="47">
        <f>Log!R316-Log!$E316</f>
        <v>7.4734428485823456E-2</v>
      </c>
      <c r="AN316" s="47">
        <f>Log!S316-Log!$E316</f>
        <v>0.49816987949972968</v>
      </c>
    </row>
    <row r="317" spans="23:40">
      <c r="W317" s="47">
        <f>Log!B317-Log!$E317</f>
        <v>-1.290009466349276E-2</v>
      </c>
      <c r="X317" s="47">
        <f>Log!C317-Log!$E317</f>
        <v>1.7659421909377082E-2</v>
      </c>
      <c r="Y317" s="47">
        <f>Log!D317-Log!$E317</f>
        <v>-1.1003640061181028E-2</v>
      </c>
      <c r="Z317" s="47">
        <f>Log!E317-Log!$E317</f>
        <v>0</v>
      </c>
      <c r="AA317" s="47">
        <f>Log!F317-Log!$E317</f>
        <v>-1.9005072955741702E-3</v>
      </c>
      <c r="AB317" s="47">
        <f>Log!G317-Log!$E317</f>
        <v>9.5792608214605918E-2</v>
      </c>
      <c r="AC317" s="47">
        <f>Log!H317-Log!$E317</f>
        <v>-1.0362070184320553E-2</v>
      </c>
      <c r="AD317" s="47">
        <f>Log!I317-Log!$E317</f>
        <v>-3.578115240834865E-2</v>
      </c>
      <c r="AE317" s="47">
        <f>Log!J317-Log!$E317</f>
        <v>-2.6690739435255755E-3</v>
      </c>
      <c r="AF317" s="47">
        <f>Log!K317-Log!$E317</f>
        <v>-6.2986221149850287E-4</v>
      </c>
      <c r="AG317" s="47">
        <f>Log!L317-Log!$E317</f>
        <v>-1.0327812146293466E-2</v>
      </c>
      <c r="AH317" s="47">
        <f>Log!M317-Log!$E317</f>
        <v>-1.5022456080839353E-2</v>
      </c>
      <c r="AI317" s="47">
        <f>Log!N317-Log!$E317</f>
        <v>-1.0877313030163479E-2</v>
      </c>
      <c r="AJ317" s="47">
        <f>Log!O317-Log!$E317</f>
        <v>-2.8466535242961437E-2</v>
      </c>
      <c r="AK317" s="47">
        <f>Log!P317-Log!$E317</f>
        <v>-1.0327812146293466E-2</v>
      </c>
      <c r="AL317" s="47">
        <f>Log!Q317-Log!$E317</f>
        <v>-9.4032775142159797E-2</v>
      </c>
      <c r="AM317" s="47">
        <f>Log!R317-Log!$E317</f>
        <v>-4.5644484071193314E-2</v>
      </c>
      <c r="AN317" s="47">
        <f>Log!S317-Log!$E317</f>
        <v>3.6192203488599445E-2</v>
      </c>
    </row>
    <row r="318" spans="23:40">
      <c r="W318" s="47">
        <f>Log!B318-Log!$E318</f>
        <v>2.8390002388414218E-2</v>
      </c>
      <c r="X318" s="47">
        <f>Log!C318-Log!$E318</f>
        <v>-1.0926718455700542E-2</v>
      </c>
      <c r="Y318" s="47">
        <f>Log!D318-Log!$E318</f>
        <v>2.6426048871126817E-3</v>
      </c>
      <c r="Z318" s="47">
        <f>Log!E318-Log!$E318</f>
        <v>0</v>
      </c>
      <c r="AA318" s="47">
        <f>Log!F318-Log!$E318</f>
        <v>2.2020677765872305E-3</v>
      </c>
      <c r="AB318" s="47">
        <f>Log!G318-Log!$E318</f>
        <v>6.0160163018135218E-2</v>
      </c>
      <c r="AC318" s="47">
        <f>Log!H318-Log!$E318</f>
        <v>-8.5718449101480545E-3</v>
      </c>
      <c r="AD318" s="47">
        <f>Log!I318-Log!$E318</f>
        <v>5.3675532817699448E-3</v>
      </c>
      <c r="AE318" s="47">
        <f>Log!J318-Log!$E318</f>
        <v>-1.1479377692405085E-2</v>
      </c>
      <c r="AF318" s="47">
        <f>Log!K318-Log!$E318</f>
        <v>-7.8852037745481048E-3</v>
      </c>
      <c r="AG318" s="47">
        <f>Log!L318-Log!$E318</f>
        <v>-2.7808041748078691E-3</v>
      </c>
      <c r="AH318" s="47">
        <f>Log!M318-Log!$E318</f>
        <v>-2.6212630978447154E-3</v>
      </c>
      <c r="AI318" s="47">
        <f>Log!N318-Log!$E318</f>
        <v>-2.7347741311675007E-2</v>
      </c>
      <c r="AJ318" s="47">
        <f>Log!O318-Log!$E318</f>
        <v>-1.5755475033923372E-2</v>
      </c>
      <c r="AK318" s="47">
        <f>Log!P318-Log!$E318</f>
        <v>1.7157529072071125E-3</v>
      </c>
      <c r="AL318" s="47">
        <f>Log!Q318-Log!$E318</f>
        <v>5.2785330586691999E-3</v>
      </c>
      <c r="AM318" s="47">
        <f>Log!R318-Log!$E318</f>
        <v>-6.6302812852218913E-3</v>
      </c>
      <c r="AN318" s="47">
        <f>Log!S318-Log!$E318</f>
        <v>0.29376847207325291</v>
      </c>
    </row>
    <row r="319" spans="23:40">
      <c r="W319" s="47">
        <f>Log!B319-Log!$E319</f>
        <v>2.4927637475052611E-2</v>
      </c>
      <c r="X319" s="47">
        <f>Log!C319-Log!$E319</f>
        <v>2.5347235782425637E-2</v>
      </c>
      <c r="Y319" s="47">
        <f>Log!D319-Log!$E319</f>
        <v>6.363290390160186E-3</v>
      </c>
      <c r="Z319" s="47">
        <f>Log!E319-Log!$E319</f>
        <v>0</v>
      </c>
      <c r="AA319" s="47">
        <f>Log!F319-Log!$E319</f>
        <v>1.110460197161451E-3</v>
      </c>
      <c r="AB319" s="47">
        <f>Log!G319-Log!$E319</f>
        <v>5.061044286843612E-3</v>
      </c>
      <c r="AC319" s="47">
        <f>Log!H319-Log!$E319</f>
        <v>2.6805140299246605E-2</v>
      </c>
      <c r="AD319" s="47">
        <f>Log!I319-Log!$E319</f>
        <v>4.466393679500609E-2</v>
      </c>
      <c r="AE319" s="47">
        <f>Log!J319-Log!$E319</f>
        <v>4.0079615401556412E-2</v>
      </c>
      <c r="AF319" s="47">
        <f>Log!K319-Log!$E319</f>
        <v>2.409275280694826E-2</v>
      </c>
      <c r="AG319" s="47">
        <f>Log!L319-Log!$E319</f>
        <v>4.5091453847642467E-2</v>
      </c>
      <c r="AH319" s="47">
        <f>Log!M319-Log!$E319</f>
        <v>4.653281984912102E-2</v>
      </c>
      <c r="AI319" s="47">
        <f>Log!N319-Log!$E319</f>
        <v>2.7973204953856818E-2</v>
      </c>
      <c r="AJ319" s="47">
        <f>Log!O319-Log!$E319</f>
        <v>2.2794541167472711E-2</v>
      </c>
      <c r="AK319" s="47">
        <f>Log!P319-Log!$E319</f>
        <v>5.4878057413262363E-2</v>
      </c>
      <c r="AL319" s="47">
        <f>Log!Q319-Log!$E319</f>
        <v>9.5214545266990122E-2</v>
      </c>
      <c r="AM319" s="47">
        <f>Log!R319-Log!$E319</f>
        <v>5.6678955752359456E-2</v>
      </c>
      <c r="AN319" s="47">
        <f>Log!S319-Log!$E319</f>
        <v>0.57487546678453227</v>
      </c>
    </row>
    <row r="320" spans="23:40">
      <c r="W320" s="47">
        <f>Log!B320-Log!$E320</f>
        <v>-9.2021790595245082E-3</v>
      </c>
      <c r="X320" s="47">
        <f>Log!C320-Log!$E320</f>
        <v>1.9702037159438402E-2</v>
      </c>
      <c r="Y320" s="47">
        <f>Log!D320-Log!$E320</f>
        <v>-1.8167335216317818E-2</v>
      </c>
      <c r="Z320" s="47">
        <f>Log!E320-Log!$E320</f>
        <v>0</v>
      </c>
      <c r="AA320" s="47">
        <f>Log!F320-Log!$E320</f>
        <v>-4.0101500307056503E-3</v>
      </c>
      <c r="AB320" s="47">
        <f>Log!G320-Log!$E320</f>
        <v>4.0963272123227396E-3</v>
      </c>
      <c r="AC320" s="47">
        <f>Log!H320-Log!$E320</f>
        <v>2.4862424956319039E-2</v>
      </c>
      <c r="AD320" s="47">
        <f>Log!I320-Log!$E320</f>
        <v>-3.4725954585205575E-2</v>
      </c>
      <c r="AE320" s="47">
        <f>Log!J320-Log!$E320</f>
        <v>3.4822398163592096E-2</v>
      </c>
      <c r="AF320" s="47">
        <f>Log!K320-Log!$E320</f>
        <v>1.4867894231323437E-2</v>
      </c>
      <c r="AG320" s="47">
        <f>Log!L320-Log!$E320</f>
        <v>2.5057147963457403E-2</v>
      </c>
      <c r="AH320" s="47">
        <f>Log!M320-Log!$E320</f>
        <v>-1.0606458160283425E-2</v>
      </c>
      <c r="AI320" s="47">
        <f>Log!N320-Log!$E320</f>
        <v>5.4427501867961407E-2</v>
      </c>
      <c r="AJ320" s="47">
        <f>Log!O320-Log!$E320</f>
        <v>4.3026395583990157E-2</v>
      </c>
      <c r="AK320" s="47">
        <f>Log!P320-Log!$E320</f>
        <v>9.9488625896369337E-2</v>
      </c>
      <c r="AL320" s="47">
        <f>Log!Q320-Log!$E320</f>
        <v>0.10166360265049362</v>
      </c>
      <c r="AM320" s="47">
        <f>Log!R320-Log!$E320</f>
        <v>9.1553799454991397E-2</v>
      </c>
      <c r="AN320" s="47">
        <f>Log!S320-Log!$E320</f>
        <v>-9.1239332532919992E-2</v>
      </c>
    </row>
    <row r="321" spans="23:40">
      <c r="W321" s="47">
        <f>Log!B321-Log!$E321</f>
        <v>8.9567717508189787E-4</v>
      </c>
      <c r="X321" s="47">
        <f>Log!C321-Log!$E321</f>
        <v>-2.0178179701630834E-2</v>
      </c>
      <c r="Y321" s="47">
        <f>Log!D321-Log!$E321</f>
        <v>1.449791622835539E-2</v>
      </c>
      <c r="Z321" s="47">
        <f>Log!E321-Log!$E321</f>
        <v>0</v>
      </c>
      <c r="AA321" s="47">
        <f>Log!F321-Log!$E321</f>
        <v>3.3415636373879676E-3</v>
      </c>
      <c r="AB321" s="47">
        <f>Log!G321-Log!$E321</f>
        <v>-4.474970292804855E-2</v>
      </c>
      <c r="AC321" s="47">
        <f>Log!H321-Log!$E321</f>
        <v>-3.420267130260414E-2</v>
      </c>
      <c r="AD321" s="47">
        <f>Log!I321-Log!$E321</f>
        <v>2.023441349607577E-2</v>
      </c>
      <c r="AE321" s="47">
        <f>Log!J321-Log!$E321</f>
        <v>-4.2009894853581989E-2</v>
      </c>
      <c r="AF321" s="47">
        <f>Log!K321-Log!$E321</f>
        <v>-2.2000634162397913E-2</v>
      </c>
      <c r="AG321" s="47">
        <f>Log!L321-Log!$E321</f>
        <v>-3.8299838286674354E-2</v>
      </c>
      <c r="AH321" s="47">
        <f>Log!M321-Log!$E321</f>
        <v>-6.6194272975965571E-2</v>
      </c>
      <c r="AI321" s="47">
        <f>Log!N321-Log!$E321</f>
        <v>-2.5900905257157669E-2</v>
      </c>
      <c r="AJ321" s="47">
        <f>Log!O321-Log!$E321</f>
        <v>-3.4271639198076104E-2</v>
      </c>
      <c r="AK321" s="47">
        <f>Log!P321-Log!$E321</f>
        <v>-4.1496803193501547E-2</v>
      </c>
      <c r="AL321" s="47">
        <f>Log!Q321-Log!$E321</f>
        <v>-4.6611760435667657E-2</v>
      </c>
      <c r="AM321" s="47">
        <f>Log!R321-Log!$E321</f>
        <v>-3.7139530975913965E-2</v>
      </c>
      <c r="AN321" s="47">
        <f>Log!S321-Log!$E321</f>
        <v>0.30504263750084465</v>
      </c>
    </row>
    <row r="322" spans="23:40">
      <c r="W322" s="47">
        <f>Log!B322-Log!$E322</f>
        <v>-1.3843131554748381E-2</v>
      </c>
      <c r="X322" s="47">
        <f>Log!C322-Log!$E322</f>
        <v>1.4923253061801239E-2</v>
      </c>
      <c r="Y322" s="47">
        <f>Log!D322-Log!$E322</f>
        <v>2.3643048291333776E-3</v>
      </c>
      <c r="Z322" s="47">
        <f>Log!E322-Log!$E322</f>
        <v>0</v>
      </c>
      <c r="AA322" s="47">
        <f>Log!F322-Log!$E322</f>
        <v>-5.9698067228086335E-4</v>
      </c>
      <c r="AB322" s="47">
        <f>Log!G322-Log!$E322</f>
        <v>5.0849331221239094E-2</v>
      </c>
      <c r="AC322" s="47">
        <f>Log!H322-Log!$E322</f>
        <v>-1.0541253385479583E-2</v>
      </c>
      <c r="AD322" s="47">
        <f>Log!I322-Log!$E322</f>
        <v>-2.4362270968863141E-3</v>
      </c>
      <c r="AE322" s="47">
        <f>Log!J322-Log!$E322</f>
        <v>-1.0321876289049754E-2</v>
      </c>
      <c r="AF322" s="47">
        <f>Log!K322-Log!$E322</f>
        <v>-3.5827927866101334E-3</v>
      </c>
      <c r="AG322" s="47">
        <f>Log!L322-Log!$E322</f>
        <v>-2.5511003090608268E-2</v>
      </c>
      <c r="AH322" s="47">
        <f>Log!M322-Log!$E322</f>
        <v>-1.5766897445627964E-2</v>
      </c>
      <c r="AI322" s="47">
        <f>Log!N322-Log!$E322</f>
        <v>-2.1625661143864446E-2</v>
      </c>
      <c r="AJ322" s="47">
        <f>Log!O322-Log!$E322</f>
        <v>-2.3802113519764891E-2</v>
      </c>
      <c r="AK322" s="47">
        <f>Log!P322-Log!$E322</f>
        <v>-1.1354102955531223E-2</v>
      </c>
      <c r="AL322" s="47">
        <f>Log!Q322-Log!$E322</f>
        <v>-7.3799605091113024E-2</v>
      </c>
      <c r="AM322" s="47">
        <f>Log!R322-Log!$E322</f>
        <v>-7.1165875201914322E-2</v>
      </c>
      <c r="AN322" s="47">
        <f>Log!S322-Log!$E322</f>
        <v>0.51373200579431355</v>
      </c>
    </row>
    <row r="323" spans="23:40">
      <c r="W323" s="47">
        <f>Log!B323-Log!$E323</f>
        <v>3.8882289830859541E-2</v>
      </c>
      <c r="X323" s="47">
        <f>Log!C323-Log!$E323</f>
        <v>-1.1014994680746522E-2</v>
      </c>
      <c r="Y323" s="47">
        <f>Log!D323-Log!$E323</f>
        <v>5.7792560002659643E-3</v>
      </c>
      <c r="Z323" s="47">
        <f>Log!E323-Log!$E323</f>
        <v>0</v>
      </c>
      <c r="AA323" s="47">
        <f>Log!F323-Log!$E323</f>
        <v>1.8225168223633334E-3</v>
      </c>
      <c r="AB323" s="47">
        <f>Log!G323-Log!$E323</f>
        <v>6.4273737387824353E-2</v>
      </c>
      <c r="AC323" s="47">
        <f>Log!H323-Log!$E323</f>
        <v>-3.3881394548731784E-2</v>
      </c>
      <c r="AD323" s="47">
        <f>Log!I323-Log!$E323</f>
        <v>6.2313871721938405E-3</v>
      </c>
      <c r="AE323" s="47">
        <f>Log!J323-Log!$E323</f>
        <v>-8.8534605282258733E-3</v>
      </c>
      <c r="AF323" s="47">
        <f>Log!K323-Log!$E323</f>
        <v>-1.6514822050433125E-2</v>
      </c>
      <c r="AG323" s="47">
        <f>Log!L323-Log!$E323</f>
        <v>-7.8295833375819114E-3</v>
      </c>
      <c r="AH323" s="47">
        <f>Log!M323-Log!$E323</f>
        <v>-2.3017962476068968E-2</v>
      </c>
      <c r="AI323" s="47">
        <f>Log!N323-Log!$E323</f>
        <v>-5.1564920412588595E-2</v>
      </c>
      <c r="AJ323" s="47">
        <f>Log!O323-Log!$E323</f>
        <v>-6.5116188122726071E-2</v>
      </c>
      <c r="AK323" s="47">
        <f>Log!P323-Log!$E323</f>
        <v>-4.1901237925413524E-3</v>
      </c>
      <c r="AL323" s="47">
        <f>Log!Q323-Log!$E323</f>
        <v>-1.8117995109152876E-2</v>
      </c>
      <c r="AM323" s="47">
        <f>Log!R323-Log!$E323</f>
        <v>-9.1887819583603703E-3</v>
      </c>
      <c r="AN323" s="47">
        <f>Log!S323-Log!$E323</f>
        <v>0.27809337047209365</v>
      </c>
    </row>
    <row r="324" spans="23:40">
      <c r="W324" s="47">
        <f>Log!B324-Log!$E324</f>
        <v>3.3401200373923967E-4</v>
      </c>
      <c r="X324" s="47">
        <f>Log!C324-Log!$E324</f>
        <v>-2.72662535656297E-3</v>
      </c>
      <c r="Y324" s="47">
        <f>Log!D324-Log!$E324</f>
        <v>3.5527965761282896E-3</v>
      </c>
      <c r="Z324" s="47">
        <f>Log!E324-Log!$E324</f>
        <v>0</v>
      </c>
      <c r="AA324" s="47">
        <f>Log!F324-Log!$E324</f>
        <v>-1.3229181825982674E-3</v>
      </c>
      <c r="AB324" s="47">
        <f>Log!G324-Log!$E324</f>
        <v>3.1014456530167465E-2</v>
      </c>
      <c r="AC324" s="47">
        <f>Log!H324-Log!$E324</f>
        <v>-1.1211510636777739E-2</v>
      </c>
      <c r="AD324" s="47">
        <f>Log!I324-Log!$E324</f>
        <v>-9.8079078843877846E-3</v>
      </c>
      <c r="AE324" s="47">
        <f>Log!J324-Log!$E324</f>
        <v>-5.4960159259008681E-3</v>
      </c>
      <c r="AF324" s="47">
        <f>Log!K324-Log!$E324</f>
        <v>-6.5595072570835185E-3</v>
      </c>
      <c r="AG324" s="47">
        <f>Log!L324-Log!$E324</f>
        <v>7.9388256538172608E-3</v>
      </c>
      <c r="AH324" s="47">
        <f>Log!M324-Log!$E324</f>
        <v>-1.1738705095873372E-2</v>
      </c>
      <c r="AI324" s="47">
        <f>Log!N324-Log!$E324</f>
        <v>-4.2822341876578721E-3</v>
      </c>
      <c r="AJ324" s="47">
        <f>Log!O324-Log!$E324</f>
        <v>1.4627145241968183E-2</v>
      </c>
      <c r="AK324" s="47">
        <f>Log!P324-Log!$E324</f>
        <v>-8.8461385649128317E-3</v>
      </c>
      <c r="AL324" s="47">
        <f>Log!Q324-Log!$E324</f>
        <v>-1.334760144778166E-2</v>
      </c>
      <c r="AM324" s="47">
        <f>Log!R324-Log!$E324</f>
        <v>-3.9034016236076816E-2</v>
      </c>
      <c r="AN324" s="47">
        <f>Log!S324-Log!$E324</f>
        <v>-0.4106945470673945</v>
      </c>
    </row>
    <row r="325" spans="23:40">
      <c r="W325" s="47">
        <f>Log!B325-Log!$E325</f>
        <v>1.154881884629954E-2</v>
      </c>
      <c r="X325" s="47">
        <f>Log!C325-Log!$E325</f>
        <v>4.2130037209032849E-3</v>
      </c>
      <c r="Y325" s="47">
        <f>Log!D325-Log!$E325</f>
        <v>1.2392802053049112E-2</v>
      </c>
      <c r="Z325" s="47">
        <f>Log!E325-Log!$E325</f>
        <v>0</v>
      </c>
      <c r="AA325" s="47">
        <f>Log!F325-Log!$E325</f>
        <v>1.1117414094300639E-3</v>
      </c>
      <c r="AB325" s="47">
        <f>Log!G325-Log!$E325</f>
        <v>7.9967547284439632E-3</v>
      </c>
      <c r="AC325" s="47">
        <f>Log!H325-Log!$E325</f>
        <v>-1.1859272051715265E-2</v>
      </c>
      <c r="AD325" s="47">
        <f>Log!I325-Log!$E325</f>
        <v>2.7840599156309941E-2</v>
      </c>
      <c r="AE325" s="47">
        <f>Log!J325-Log!$E325</f>
        <v>9.976141454888024E-4</v>
      </c>
      <c r="AF325" s="47">
        <f>Log!K325-Log!$E325</f>
        <v>-4.3899148990645754E-3</v>
      </c>
      <c r="AG325" s="47">
        <f>Log!L325-Log!$E325</f>
        <v>5.0679705618461197E-3</v>
      </c>
      <c r="AH325" s="47">
        <f>Log!M325-Log!$E325</f>
        <v>-1.1507778199238731E-2</v>
      </c>
      <c r="AI325" s="47">
        <f>Log!N325-Log!$E325</f>
        <v>1.0499570961520887E-3</v>
      </c>
      <c r="AJ325" s="47">
        <f>Log!O325-Log!$E325</f>
        <v>-1.304531072935879E-3</v>
      </c>
      <c r="AK325" s="47">
        <f>Log!P325-Log!$E325</f>
        <v>-2.2165785404209055E-2</v>
      </c>
      <c r="AL325" s="47">
        <f>Log!Q325-Log!$E325</f>
        <v>1.933571743515887E-2</v>
      </c>
      <c r="AM325" s="47">
        <f>Log!R325-Log!$E325</f>
        <v>1.596323354758393E-2</v>
      </c>
      <c r="AN325" s="47">
        <f>Log!S325-Log!$E325</f>
        <v>3.094882044016917E-2</v>
      </c>
    </row>
    <row r="326" spans="23:40">
      <c r="W326" s="47">
        <f>Log!B326-Log!$E326</f>
        <v>-2.4413164657084048E-3</v>
      </c>
      <c r="X326" s="47">
        <f>Log!C326-Log!$E326</f>
        <v>-6.8678288712348129E-3</v>
      </c>
      <c r="Y326" s="47">
        <f>Log!D326-Log!$E326</f>
        <v>-1.5013889508106379E-3</v>
      </c>
      <c r="Z326" s="47">
        <f>Log!E326-Log!$E326</f>
        <v>0</v>
      </c>
      <c r="AA326" s="47">
        <f>Log!F326-Log!$E326</f>
        <v>8.0545130940551379E-5</v>
      </c>
      <c r="AB326" s="47">
        <f>Log!G326-Log!$E326</f>
        <v>-5.2456878105840883E-3</v>
      </c>
      <c r="AC326" s="47">
        <f>Log!H326-Log!$E326</f>
        <v>2.1014587534180781E-2</v>
      </c>
      <c r="AD326" s="47">
        <f>Log!I326-Log!$E326</f>
        <v>-8.2970233985671452E-3</v>
      </c>
      <c r="AE326" s="47">
        <f>Log!J326-Log!$E326</f>
        <v>7.6107810312082422E-3</v>
      </c>
      <c r="AF326" s="47">
        <f>Log!K326-Log!$E326</f>
        <v>8.755869084110475E-3</v>
      </c>
      <c r="AG326" s="47">
        <f>Log!L326-Log!$E326</f>
        <v>2.1202424456924236E-3</v>
      </c>
      <c r="AH326" s="47">
        <f>Log!M326-Log!$E326</f>
        <v>-7.8484877233890304E-3</v>
      </c>
      <c r="AI326" s="47">
        <f>Log!N326-Log!$E326</f>
        <v>2.3990216621317988E-2</v>
      </c>
      <c r="AJ326" s="47">
        <f>Log!O326-Log!$E326</f>
        <v>2.0095073511608393E-2</v>
      </c>
      <c r="AK326" s="47">
        <f>Log!P326-Log!$E326</f>
        <v>-1.2459308469116383E-2</v>
      </c>
      <c r="AL326" s="47">
        <f>Log!Q326-Log!$E326</f>
        <v>3.1036885460727567E-4</v>
      </c>
      <c r="AM326" s="47">
        <f>Log!R326-Log!$E326</f>
        <v>4.1847483382199818E-3</v>
      </c>
      <c r="AN326" s="47">
        <f>Log!S326-Log!$E326</f>
        <v>0.11127738937399753</v>
      </c>
    </row>
    <row r="327" spans="23:40">
      <c r="W327" s="47">
        <f>Log!B327-Log!$E327</f>
        <v>7.2523654574520469E-3</v>
      </c>
      <c r="X327" s="47">
        <f>Log!C327-Log!$E327</f>
        <v>1.3334776629629926E-2</v>
      </c>
      <c r="Y327" s="47">
        <f>Log!D327-Log!$E327</f>
        <v>6.8990383201552648E-3</v>
      </c>
      <c r="Z327" s="47">
        <f>Log!E327-Log!$E327</f>
        <v>0</v>
      </c>
      <c r="AA327" s="47">
        <f>Log!F327-Log!$E327</f>
        <v>2.0177555019778304E-3</v>
      </c>
      <c r="AB327" s="47">
        <f>Log!G327-Log!$E327</f>
        <v>-5.4823238214234411E-2</v>
      </c>
      <c r="AC327" s="47">
        <f>Log!H327-Log!$E327</f>
        <v>-6.1820126556217016E-3</v>
      </c>
      <c r="AD327" s="47">
        <f>Log!I327-Log!$E327</f>
        <v>9.5992780436635009E-3</v>
      </c>
      <c r="AE327" s="47">
        <f>Log!J327-Log!$E327</f>
        <v>1.04831998795388E-2</v>
      </c>
      <c r="AF327" s="47">
        <f>Log!K327-Log!$E327</f>
        <v>1.2596050687747901E-3</v>
      </c>
      <c r="AG327" s="47">
        <f>Log!L327-Log!$E327</f>
        <v>1.1020822904950609E-2</v>
      </c>
      <c r="AH327" s="47">
        <f>Log!M327-Log!$E327</f>
        <v>4.6309920852574942E-3</v>
      </c>
      <c r="AI327" s="47">
        <f>Log!N327-Log!$E327</f>
        <v>-1.9609241021717832E-2</v>
      </c>
      <c r="AJ327" s="47">
        <f>Log!O327-Log!$E327</f>
        <v>-3.4679413550926838E-2</v>
      </c>
      <c r="AK327" s="47">
        <f>Log!P327-Log!$E327</f>
        <v>-1.3347512619802479E-2</v>
      </c>
      <c r="AL327" s="47">
        <f>Log!Q327-Log!$E327</f>
        <v>-7.2322803808202839E-3</v>
      </c>
      <c r="AM327" s="47">
        <f>Log!R327-Log!$E327</f>
        <v>-2.2452008880891196E-2</v>
      </c>
      <c r="AN327" s="47">
        <f>Log!S327-Log!$E327</f>
        <v>-0.28459570034185783</v>
      </c>
    </row>
    <row r="328" spans="23:40">
      <c r="W328" s="47">
        <f>Log!B328-Log!$E328</f>
        <v>-8.6025095022809611E-3</v>
      </c>
      <c r="X328" s="47">
        <f>Log!C328-Log!$E328</f>
        <v>3.1272286794975421E-3</v>
      </c>
      <c r="Y328" s="47">
        <f>Log!D328-Log!$E328</f>
        <v>9.0245662153446635E-3</v>
      </c>
      <c r="Z328" s="47">
        <f>Log!E328-Log!$E328</f>
        <v>0</v>
      </c>
      <c r="AA328" s="47">
        <f>Log!F328-Log!$E328</f>
        <v>-1.3316633342748078E-3</v>
      </c>
      <c r="AB328" s="47">
        <f>Log!G328-Log!$E328</f>
        <v>8.6028725847871121E-2</v>
      </c>
      <c r="AC328" s="47">
        <f>Log!H328-Log!$E328</f>
        <v>5.9262889412735505E-3</v>
      </c>
      <c r="AD328" s="47">
        <f>Log!I328-Log!$E328</f>
        <v>4.6342415647938652E-3</v>
      </c>
      <c r="AE328" s="47">
        <f>Log!J328-Log!$E328</f>
        <v>8.6229296787974068E-3</v>
      </c>
      <c r="AF328" s="47">
        <f>Log!K328-Log!$E328</f>
        <v>2.0329239696316361E-3</v>
      </c>
      <c r="AG328" s="47">
        <f>Log!L328-Log!$E328</f>
        <v>1.5231691768549304E-3</v>
      </c>
      <c r="AH328" s="47">
        <f>Log!M328-Log!$E328</f>
        <v>-7.6050878180241492E-3</v>
      </c>
      <c r="AI328" s="47">
        <f>Log!N328-Log!$E328</f>
        <v>2.5250817237500171E-2</v>
      </c>
      <c r="AJ328" s="47">
        <f>Log!O328-Log!$E328</f>
        <v>1.1273713571067028E-2</v>
      </c>
      <c r="AK328" s="47">
        <f>Log!P328-Log!$E328</f>
        <v>1.7090030596891667E-2</v>
      </c>
      <c r="AL328" s="47">
        <f>Log!Q328-Log!$E328</f>
        <v>1.9052545897530561E-2</v>
      </c>
      <c r="AM328" s="47">
        <f>Log!R328-Log!$E328</f>
        <v>1.7236865193024691E-2</v>
      </c>
      <c r="AN328" s="47">
        <f>Log!S328-Log!$E328</f>
        <v>7.6115826014793553E-2</v>
      </c>
    </row>
    <row r="329" spans="23:40">
      <c r="W329" s="47">
        <f>Log!B329-Log!$E329</f>
        <v>9.8248277430220375E-3</v>
      </c>
      <c r="X329" s="47">
        <f>Log!C329-Log!$E329</f>
        <v>-5.2026365148730193E-3</v>
      </c>
      <c r="Y329" s="47">
        <f>Log!D329-Log!$E329</f>
        <v>-1.5186701205750764E-2</v>
      </c>
      <c r="Z329" s="47">
        <f>Log!E329-Log!$E329</f>
        <v>0</v>
      </c>
      <c r="AA329" s="47">
        <f>Log!F329-Log!$E329</f>
        <v>1.2106039568086785E-3</v>
      </c>
      <c r="AB329" s="47">
        <f>Log!G329-Log!$E329</f>
        <v>4.1067457305202747E-3</v>
      </c>
      <c r="AC329" s="47">
        <f>Log!H329-Log!$E329</f>
        <v>-2.4296841681855495E-2</v>
      </c>
      <c r="AD329" s="47">
        <f>Log!I329-Log!$E329</f>
        <v>-1.3236783773156601E-2</v>
      </c>
      <c r="AE329" s="47">
        <f>Log!J329-Log!$E329</f>
        <v>-3.071354391887816E-2</v>
      </c>
      <c r="AF329" s="47">
        <f>Log!K329-Log!$E329</f>
        <v>-1.5790927699142678E-2</v>
      </c>
      <c r="AG329" s="47">
        <f>Log!L329-Log!$E329</f>
        <v>-1.7817255305173717E-2</v>
      </c>
      <c r="AH329" s="47">
        <f>Log!M329-Log!$E329</f>
        <v>-5.6219781966575358E-2</v>
      </c>
      <c r="AI329" s="47">
        <f>Log!N329-Log!$E329</f>
        <v>-2.194794008683143E-2</v>
      </c>
      <c r="AJ329" s="47">
        <f>Log!O329-Log!$E329</f>
        <v>-2.9951128318544275E-2</v>
      </c>
      <c r="AK329" s="47">
        <f>Log!P329-Log!$E329</f>
        <v>-2.7238684614130763E-2</v>
      </c>
      <c r="AL329" s="47">
        <f>Log!Q329-Log!$E329</f>
        <v>4.7682281188100792E-2</v>
      </c>
      <c r="AM329" s="47">
        <f>Log!R329-Log!$E329</f>
        <v>7.0734373544493565E-2</v>
      </c>
      <c r="AN329" s="47">
        <f>Log!S329-Log!$E329</f>
        <v>-0.18974942573122336</v>
      </c>
    </row>
    <row r="330" spans="23:40">
      <c r="W330" s="47">
        <f>Log!B330-Log!$E330</f>
        <v>-1.1309525882621546E-2</v>
      </c>
      <c r="X330" s="47">
        <f>Log!C330-Log!$E330</f>
        <v>6.248601307481047E-3</v>
      </c>
      <c r="Y330" s="47">
        <f>Log!D330-Log!$E330</f>
        <v>-1.6735141278802223E-2</v>
      </c>
      <c r="Z330" s="47">
        <f>Log!E330-Log!$E330</f>
        <v>0</v>
      </c>
      <c r="AA330" s="47">
        <f>Log!F330-Log!$E330</f>
        <v>-1.3973890302042321E-3</v>
      </c>
      <c r="AB330" s="47">
        <f>Log!G330-Log!$E330</f>
        <v>3.6226293404657696E-2</v>
      </c>
      <c r="AC330" s="47">
        <f>Log!H330-Log!$E330</f>
        <v>-1.3663998311363612E-2</v>
      </c>
      <c r="AD330" s="47">
        <f>Log!I330-Log!$E330</f>
        <v>-2.3931817024101222E-2</v>
      </c>
      <c r="AE330" s="47">
        <f>Log!J330-Log!$E330</f>
        <v>-5.6600770583650484E-3</v>
      </c>
      <c r="AF330" s="47">
        <f>Log!K330-Log!$E330</f>
        <v>-6.55549882633015E-3</v>
      </c>
      <c r="AG330" s="47">
        <f>Log!L330-Log!$E330</f>
        <v>-1.0645578558707573E-2</v>
      </c>
      <c r="AH330" s="47">
        <f>Log!M330-Log!$E330</f>
        <v>-7.7825516442505092E-3</v>
      </c>
      <c r="AI330" s="47">
        <f>Log!N330-Log!$E330</f>
        <v>-1.9046366722329604E-2</v>
      </c>
      <c r="AJ330" s="47">
        <f>Log!O330-Log!$E330</f>
        <v>-2.4391016250049731E-3</v>
      </c>
      <c r="AK330" s="47">
        <f>Log!P330-Log!$E330</f>
        <v>2.7755100378004487E-3</v>
      </c>
      <c r="AL330" s="47">
        <f>Log!Q330-Log!$E330</f>
        <v>-2.1049689937523722E-2</v>
      </c>
      <c r="AM330" s="47">
        <f>Log!R330-Log!$E330</f>
        <v>2.6412562952686437E-2</v>
      </c>
      <c r="AN330" s="47">
        <f>Log!S330-Log!$E330</f>
        <v>8.1399702362519422E-2</v>
      </c>
    </row>
    <row r="331" spans="23:40">
      <c r="W331" s="47">
        <f>Log!B331-Log!$E331</f>
        <v>7.9388392919075741E-3</v>
      </c>
      <c r="X331" s="47">
        <f>Log!C331-Log!$E331</f>
        <v>1.8608562386989661E-2</v>
      </c>
      <c r="Y331" s="47">
        <f>Log!D331-Log!$E331</f>
        <v>9.2586025579101359E-3</v>
      </c>
      <c r="Z331" s="47">
        <f>Log!E331-Log!$E331</f>
        <v>0</v>
      </c>
      <c r="AA331" s="47">
        <f>Log!F331-Log!$E331</f>
        <v>2.0732763350700938E-3</v>
      </c>
      <c r="AB331" s="47">
        <f>Log!G331-Log!$E331</f>
        <v>7.3958863118188584E-2</v>
      </c>
      <c r="AC331" s="47">
        <f>Log!H331-Log!$E331</f>
        <v>8.516959857885191E-3</v>
      </c>
      <c r="AD331" s="47">
        <f>Log!I331-Log!$E331</f>
        <v>3.2152049410457406E-2</v>
      </c>
      <c r="AE331" s="47">
        <f>Log!J331-Log!$E331</f>
        <v>1.6513698522214525E-2</v>
      </c>
      <c r="AF331" s="47">
        <f>Log!K331-Log!$E331</f>
        <v>8.8076641571890428E-3</v>
      </c>
      <c r="AG331" s="47">
        <f>Log!L331-Log!$E331</f>
        <v>2.2174090160937042E-2</v>
      </c>
      <c r="AH331" s="47">
        <f>Log!M331-Log!$E331</f>
        <v>3.9374209970293554E-2</v>
      </c>
      <c r="AI331" s="47">
        <f>Log!N331-Log!$E331</f>
        <v>3.2076398031445049E-3</v>
      </c>
      <c r="AJ331" s="47">
        <f>Log!O331-Log!$E331</f>
        <v>2.2568899734227151E-2</v>
      </c>
      <c r="AK331" s="47">
        <f>Log!P331-Log!$E331</f>
        <v>4.2369977176916374E-2</v>
      </c>
      <c r="AL331" s="47">
        <f>Log!Q331-Log!$E331</f>
        <v>2.152943107689724E-2</v>
      </c>
      <c r="AM331" s="47">
        <f>Log!R331-Log!$E331</f>
        <v>6.4361685570570745E-2</v>
      </c>
      <c r="AN331" s="47">
        <f>Log!S331-Log!$E331</f>
        <v>8.3917206432584227E-2</v>
      </c>
    </row>
    <row r="332" spans="23:40">
      <c r="W332" s="47">
        <f>Log!B332-Log!$E332</f>
        <v>-2.2493201402575998E-2</v>
      </c>
      <c r="X332" s="47">
        <f>Log!C332-Log!$E332</f>
        <v>-1.9436073271234873E-2</v>
      </c>
      <c r="Y332" s="47">
        <f>Log!D332-Log!$E332</f>
        <v>2.6205955339363891E-2</v>
      </c>
      <c r="Z332" s="47">
        <f>Log!E332-Log!$E332</f>
        <v>0</v>
      </c>
      <c r="AA332" s="47">
        <f>Log!F332-Log!$E332</f>
        <v>-1.9043422538665908E-3</v>
      </c>
      <c r="AB332" s="47">
        <f>Log!G332-Log!$E332</f>
        <v>-4.2391510485435907E-2</v>
      </c>
      <c r="AC332" s="47">
        <f>Log!H332-Log!$E332</f>
        <v>2.1352410993873402E-2</v>
      </c>
      <c r="AD332" s="47">
        <f>Log!I332-Log!$E332</f>
        <v>8.6662838908087049E-3</v>
      </c>
      <c r="AE332" s="47">
        <f>Log!J332-Log!$E332</f>
        <v>7.2962095561395143E-3</v>
      </c>
      <c r="AF332" s="47">
        <f>Log!K332-Log!$E332</f>
        <v>1.3862937317099462E-2</v>
      </c>
      <c r="AG332" s="47">
        <f>Log!L332-Log!$E332</f>
        <v>4.1516207740224954E-3</v>
      </c>
      <c r="AH332" s="47">
        <f>Log!M332-Log!$E332</f>
        <v>-3.1737166423094244E-2</v>
      </c>
      <c r="AI332" s="47">
        <f>Log!N332-Log!$E332</f>
        <v>3.5717995841937536E-2</v>
      </c>
      <c r="AJ332" s="47">
        <f>Log!O332-Log!$E332</f>
        <v>3.0239663418239849E-2</v>
      </c>
      <c r="AK332" s="47">
        <f>Log!P332-Log!$E332</f>
        <v>1.74470367825314E-2</v>
      </c>
      <c r="AL332" s="47">
        <f>Log!Q332-Log!$E332</f>
        <v>1.7187086251531765E-2</v>
      </c>
      <c r="AM332" s="47">
        <f>Log!R332-Log!$E332</f>
        <v>5.1842586274883015E-2</v>
      </c>
      <c r="AN332" s="47">
        <f>Log!S332-Log!$E332</f>
        <v>6.8274119664783015E-2</v>
      </c>
    </row>
    <row r="333" spans="23:40">
      <c r="W333" s="47">
        <f>Log!B333-Log!$E333</f>
        <v>-3.292471493998428E-3</v>
      </c>
      <c r="X333" s="47">
        <f>Log!C333-Log!$E333</f>
        <v>3.7238546122865908E-3</v>
      </c>
      <c r="Y333" s="47">
        <f>Log!D333-Log!$E333</f>
        <v>-8.717291546375525E-3</v>
      </c>
      <c r="Z333" s="47">
        <f>Log!E333-Log!$E333</f>
        <v>0</v>
      </c>
      <c r="AA333" s="47">
        <f>Log!F333-Log!$E333</f>
        <v>6.7892169379718146E-4</v>
      </c>
      <c r="AB333" s="47">
        <f>Log!G333-Log!$E333</f>
        <v>5.7236101274084308E-2</v>
      </c>
      <c r="AC333" s="47">
        <f>Log!H333-Log!$E333</f>
        <v>4.6399273951467316E-3</v>
      </c>
      <c r="AD333" s="47">
        <f>Log!I333-Log!$E333</f>
        <v>-2.5762675765508879E-3</v>
      </c>
      <c r="AE333" s="47">
        <f>Log!J333-Log!$E333</f>
        <v>-6.5148125966866654E-4</v>
      </c>
      <c r="AF333" s="47">
        <f>Log!K333-Log!$E333</f>
        <v>6.8846898581495578E-3</v>
      </c>
      <c r="AG333" s="47">
        <f>Log!L333-Log!$E333</f>
        <v>-4.0380566631522188E-3</v>
      </c>
      <c r="AH333" s="47">
        <f>Log!M333-Log!$E333</f>
        <v>1.2214089326850646E-2</v>
      </c>
      <c r="AI333" s="47">
        <f>Log!N333-Log!$E333</f>
        <v>4.9419432452892618E-4</v>
      </c>
      <c r="AJ333" s="47">
        <f>Log!O333-Log!$E333</f>
        <v>-8.0328768513331095E-3</v>
      </c>
      <c r="AK333" s="47">
        <f>Log!P333-Log!$E333</f>
        <v>-8.8673690726867663E-3</v>
      </c>
      <c r="AL333" s="47">
        <f>Log!Q333-Log!$E333</f>
        <v>-3.676445392190647E-2</v>
      </c>
      <c r="AM333" s="47">
        <f>Log!R333-Log!$E333</f>
        <v>-2.3102020550853919E-2</v>
      </c>
      <c r="AN333" s="47">
        <f>Log!S333-Log!$E333</f>
        <v>0.36181305869827807</v>
      </c>
    </row>
    <row r="334" spans="23:40">
      <c r="W334" s="47">
        <f>Log!B334-Log!$E334</f>
        <v>-1.4425653742009527E-2</v>
      </c>
      <c r="X334" s="47">
        <f>Log!C334-Log!$E334</f>
        <v>-1.4685498792399238E-2</v>
      </c>
      <c r="Y334" s="47">
        <f>Log!D334-Log!$E334</f>
        <v>-1.4746221586368465E-2</v>
      </c>
      <c r="Z334" s="47">
        <f>Log!E334-Log!$E334</f>
        <v>0</v>
      </c>
      <c r="AA334" s="47">
        <f>Log!F334-Log!$E334</f>
        <v>-1.7006572355560742E-4</v>
      </c>
      <c r="AB334" s="47">
        <f>Log!G334-Log!$E334</f>
        <v>1.6037128700418367E-2</v>
      </c>
      <c r="AC334" s="47">
        <f>Log!H334-Log!$E334</f>
        <v>-5.2725417957384937E-3</v>
      </c>
      <c r="AD334" s="47">
        <f>Log!I334-Log!$E334</f>
        <v>-2.4242381539444448E-2</v>
      </c>
      <c r="AE334" s="47">
        <f>Log!J334-Log!$E334</f>
        <v>-1.0171710025400965E-2</v>
      </c>
      <c r="AF334" s="47">
        <f>Log!K334-Log!$E334</f>
        <v>-1.2591055711016409E-2</v>
      </c>
      <c r="AG334" s="47">
        <f>Log!L334-Log!$E334</f>
        <v>-1.1180436915220863E-2</v>
      </c>
      <c r="AH334" s="47">
        <f>Log!M334-Log!$E334</f>
        <v>1.104848186158008E-2</v>
      </c>
      <c r="AI334" s="47">
        <f>Log!N334-Log!$E334</f>
        <v>-1.0503066310550976E-2</v>
      </c>
      <c r="AJ334" s="47">
        <f>Log!O334-Log!$E334</f>
        <v>-8.0293389340573007E-3</v>
      </c>
      <c r="AK334" s="47">
        <f>Log!P334-Log!$E334</f>
        <v>-1.1102011082854364E-2</v>
      </c>
      <c r="AL334" s="47">
        <f>Log!Q334-Log!$E334</f>
        <v>0.15789349372289499</v>
      </c>
      <c r="AM334" s="47">
        <f>Log!R334-Log!$E334</f>
        <v>0.11029452913989461</v>
      </c>
      <c r="AN334" s="47">
        <f>Log!S334-Log!$E334</f>
        <v>-0.14837345639903068</v>
      </c>
    </row>
    <row r="335" spans="23:40">
      <c r="W335" s="47">
        <f>Log!B335-Log!$E335</f>
        <v>2.5133028586323131E-3</v>
      </c>
      <c r="X335" s="47">
        <f>Log!C335-Log!$E335</f>
        <v>-6.7760971461263055E-3</v>
      </c>
      <c r="Y335" s="47">
        <f>Log!D335-Log!$E335</f>
        <v>-7.0591983192714019E-3</v>
      </c>
      <c r="Z335" s="47">
        <f>Log!E335-Log!$E335</f>
        <v>0</v>
      </c>
      <c r="AA335" s="47">
        <f>Log!F335-Log!$E335</f>
        <v>-1.3796392085164734E-3</v>
      </c>
      <c r="AB335" s="47">
        <f>Log!G335-Log!$E335</f>
        <v>-9.6069381645549987E-3</v>
      </c>
      <c r="AC335" s="47">
        <f>Log!H335-Log!$E335</f>
        <v>-2.0431649520279226E-2</v>
      </c>
      <c r="AD335" s="47">
        <f>Log!I335-Log!$E335</f>
        <v>-1.1426973746340064E-2</v>
      </c>
      <c r="AE335" s="47">
        <f>Log!J335-Log!$E335</f>
        <v>-2.0860179121370531E-2</v>
      </c>
      <c r="AF335" s="47">
        <f>Log!K335-Log!$E335</f>
        <v>-1.9025121697985248E-2</v>
      </c>
      <c r="AG335" s="47">
        <f>Log!L335-Log!$E335</f>
        <v>-2.5230454933440088E-2</v>
      </c>
      <c r="AH335" s="47">
        <f>Log!M335-Log!$E335</f>
        <v>-7.8505151983243107E-3</v>
      </c>
      <c r="AI335" s="47">
        <f>Log!N335-Log!$E335</f>
        <v>-3.0016828039993566E-2</v>
      </c>
      <c r="AJ335" s="47">
        <f>Log!O335-Log!$E335</f>
        <v>-1.1032329597197141E-2</v>
      </c>
      <c r="AK335" s="47">
        <f>Log!P335-Log!$E335</f>
        <v>-5.5784374034658149E-2</v>
      </c>
      <c r="AL335" s="47">
        <f>Log!Q335-Log!$E335</f>
        <v>8.6162830026102213E-2</v>
      </c>
      <c r="AM335" s="47">
        <f>Log!R335-Log!$E335</f>
        <v>6.0808728905012183E-2</v>
      </c>
      <c r="AN335" s="47">
        <f>Log!S335-Log!$E335</f>
        <v>9.8466316855294056E-2</v>
      </c>
    </row>
    <row r="336" spans="23:40">
      <c r="W336" s="47">
        <f>Log!B336-Log!$E336</f>
        <v>1.4952337872420908E-2</v>
      </c>
      <c r="X336" s="47">
        <f>Log!C336-Log!$E336</f>
        <v>7.81521412341671E-3</v>
      </c>
      <c r="Y336" s="47">
        <f>Log!D336-Log!$E336</f>
        <v>7.9066011131179361E-3</v>
      </c>
      <c r="Z336" s="47">
        <f>Log!E336-Log!$E336</f>
        <v>0</v>
      </c>
      <c r="AA336" s="47">
        <f>Log!F336-Log!$E336</f>
        <v>3.7261627107984512E-3</v>
      </c>
      <c r="AB336" s="47">
        <f>Log!G336-Log!$E336</f>
        <v>4.9708514329638992E-3</v>
      </c>
      <c r="AC336" s="47">
        <f>Log!H336-Log!$E336</f>
        <v>2.5730864682705131E-3</v>
      </c>
      <c r="AD336" s="47">
        <f>Log!I336-Log!$E336</f>
        <v>3.0130859987186197E-2</v>
      </c>
      <c r="AE336" s="47">
        <f>Log!J336-Log!$E336</f>
        <v>1.3473553292253386E-2</v>
      </c>
      <c r="AF336" s="47">
        <f>Log!K336-Log!$E336</f>
        <v>1.1799776471277687E-2</v>
      </c>
      <c r="AG336" s="47">
        <f>Log!L336-Log!$E336</f>
        <v>1.789630840539267E-2</v>
      </c>
      <c r="AH336" s="47">
        <f>Log!M336-Log!$E336</f>
        <v>1.4063290506623328E-3</v>
      </c>
      <c r="AI336" s="47">
        <f>Log!N336-Log!$E336</f>
        <v>-1.0543023721741226E-2</v>
      </c>
      <c r="AJ336" s="47">
        <f>Log!O336-Log!$E336</f>
        <v>6.7436764443299484E-3</v>
      </c>
      <c r="AK336" s="47">
        <f>Log!P336-Log!$E336</f>
        <v>1.8037154381320621E-2</v>
      </c>
      <c r="AL336" s="47">
        <f>Log!Q336-Log!$E336</f>
        <v>0.14640524710569566</v>
      </c>
      <c r="AM336" s="47">
        <f>Log!R336-Log!$E336</f>
        <v>6.317256218549025E-2</v>
      </c>
      <c r="AN336" s="47">
        <f>Log!S336-Log!$E336</f>
        <v>0.11556432260526037</v>
      </c>
    </row>
    <row r="337" spans="23:40">
      <c r="W337" s="47">
        <f>Log!B337-Log!$E337</f>
        <v>9.9839099428972698E-3</v>
      </c>
      <c r="X337" s="47">
        <f>Log!C337-Log!$E337</f>
        <v>2.0328174139604041E-2</v>
      </c>
      <c r="Y337" s="47">
        <f>Log!D337-Log!$E337</f>
        <v>9.3485879839421086E-3</v>
      </c>
      <c r="Z337" s="47">
        <f>Log!E337-Log!$E337</f>
        <v>0</v>
      </c>
      <c r="AA337" s="47">
        <f>Log!F337-Log!$E337</f>
        <v>-8.5370328769472127E-4</v>
      </c>
      <c r="AB337" s="47">
        <f>Log!G337-Log!$E337</f>
        <v>2.5959092692579538E-2</v>
      </c>
      <c r="AC337" s="47">
        <f>Log!H337-Log!$E337</f>
        <v>1.1415262671368949E-2</v>
      </c>
      <c r="AD337" s="47">
        <f>Log!I337-Log!$E337</f>
        <v>-2.75189024858607E-3</v>
      </c>
      <c r="AE337" s="47">
        <f>Log!J337-Log!$E337</f>
        <v>1.0971101370545007E-2</v>
      </c>
      <c r="AF337" s="47">
        <f>Log!K337-Log!$E337</f>
        <v>1.4918585286740241E-2</v>
      </c>
      <c r="AG337" s="47">
        <f>Log!L337-Log!$E337</f>
        <v>5.5873259864077035E-3</v>
      </c>
      <c r="AH337" s="47">
        <f>Log!M337-Log!$E337</f>
        <v>-2.8631690721104198E-2</v>
      </c>
      <c r="AI337" s="47">
        <f>Log!N337-Log!$E337</f>
        <v>2.8915010530210158E-2</v>
      </c>
      <c r="AJ337" s="47">
        <f>Log!O337-Log!$E337</f>
        <v>4.4011892742158287E-4</v>
      </c>
      <c r="AK337" s="47">
        <f>Log!P337-Log!$E337</f>
        <v>3.5028850189103705E-2</v>
      </c>
      <c r="AL337" s="47">
        <f>Log!Q337-Log!$E337</f>
        <v>0.14056170350279326</v>
      </c>
      <c r="AM337" s="47">
        <f>Log!R337-Log!$E337</f>
        <v>7.7896647813248815E-2</v>
      </c>
      <c r="AN337" s="47">
        <f>Log!S337-Log!$E337</f>
        <v>-0.22531971760071628</v>
      </c>
    </row>
    <row r="338" spans="23:40">
      <c r="W338" s="47">
        <f>Log!B338-Log!$E338</f>
        <v>5.95404889153699E-3</v>
      </c>
      <c r="X338" s="47">
        <f>Log!C338-Log!$E338</f>
        <v>4.9177751073215849E-3</v>
      </c>
      <c r="Y338" s="47">
        <f>Log!D338-Log!$E338</f>
        <v>7.5846180487486956E-3</v>
      </c>
      <c r="Z338" s="47">
        <f>Log!E338-Log!$E338</f>
        <v>0</v>
      </c>
      <c r="AA338" s="47">
        <f>Log!F338-Log!$E338</f>
        <v>-2.1741417616174402E-4</v>
      </c>
      <c r="AB338" s="47">
        <f>Log!G338-Log!$E338</f>
        <v>-9.6439285107860102E-3</v>
      </c>
      <c r="AC338" s="47">
        <f>Log!H338-Log!$E338</f>
        <v>1.832032011016561E-2</v>
      </c>
      <c r="AD338" s="47">
        <f>Log!I338-Log!$E338</f>
        <v>1.1535537881082452E-2</v>
      </c>
      <c r="AE338" s="47">
        <f>Log!J338-Log!$E338</f>
        <v>2.7927027270522091E-2</v>
      </c>
      <c r="AF338" s="47">
        <f>Log!K338-Log!$E338</f>
        <v>6.7301234049036568E-3</v>
      </c>
      <c r="AG338" s="47">
        <f>Log!L338-Log!$E338</f>
        <v>2.1164052106545022E-2</v>
      </c>
      <c r="AH338" s="47">
        <f>Log!M338-Log!$E338</f>
        <v>2.2243818003460675E-2</v>
      </c>
      <c r="AI338" s="47">
        <f>Log!N338-Log!$E338</f>
        <v>9.1648712953469637E-3</v>
      </c>
      <c r="AJ338" s="47">
        <f>Log!O338-Log!$E338</f>
        <v>-2.9436734358297134E-5</v>
      </c>
      <c r="AK338" s="47">
        <f>Log!P338-Log!$E338</f>
        <v>3.263173076515323E-2</v>
      </c>
      <c r="AL338" s="47">
        <f>Log!Q338-Log!$E338</f>
        <v>-0.17844100647420158</v>
      </c>
      <c r="AM338" s="47">
        <f>Log!R338-Log!$E338</f>
        <v>-0.29697324781461948</v>
      </c>
      <c r="AN338" s="47">
        <f>Log!S338-Log!$E338</f>
        <v>0.13191899318868502</v>
      </c>
    </row>
    <row r="339" spans="23:40">
      <c r="W339" s="47">
        <f>Log!B339-Log!$E339</f>
        <v>1.2914348575450003E-2</v>
      </c>
      <c r="X339" s="47">
        <f>Log!C339-Log!$E339</f>
        <v>2.7506948856222298E-3</v>
      </c>
      <c r="Y339" s="47">
        <f>Log!D339-Log!$E339</f>
        <v>1.0271368939361375E-2</v>
      </c>
      <c r="Z339" s="47">
        <f>Log!E339-Log!$E339</f>
        <v>0</v>
      </c>
      <c r="AA339" s="47">
        <f>Log!F339-Log!$E339</f>
        <v>-1.6845953735539591E-3</v>
      </c>
      <c r="AB339" s="47">
        <f>Log!G339-Log!$E339</f>
        <v>1.0601336942400799E-3</v>
      </c>
      <c r="AC339" s="47">
        <f>Log!H339-Log!$E339</f>
        <v>1.9332817255191651E-2</v>
      </c>
      <c r="AD339" s="47">
        <f>Log!I339-Log!$E339</f>
        <v>9.1407792358042701E-3</v>
      </c>
      <c r="AE339" s="47">
        <f>Log!J339-Log!$E339</f>
        <v>1.7445313333458345E-2</v>
      </c>
      <c r="AF339" s="47">
        <f>Log!K339-Log!$E339</f>
        <v>1.9773848656615502E-2</v>
      </c>
      <c r="AG339" s="47">
        <f>Log!L339-Log!$E339</f>
        <v>1.6683535563993299E-2</v>
      </c>
      <c r="AH339" s="47">
        <f>Log!M339-Log!$E339</f>
        <v>-7.6974543846364436E-3</v>
      </c>
      <c r="AI339" s="47">
        <f>Log!N339-Log!$E339</f>
        <v>1.9300292200333649E-2</v>
      </c>
      <c r="AJ339" s="47">
        <f>Log!O339-Log!$E339</f>
        <v>2.313979380430119E-2</v>
      </c>
      <c r="AK339" s="47">
        <f>Log!P339-Log!$E339</f>
        <v>4.4835082713604299E-2</v>
      </c>
      <c r="AL339" s="47">
        <f>Log!Q339-Log!$E339</f>
        <v>7.2951643720669049E-2</v>
      </c>
      <c r="AM339" s="47">
        <f>Log!R339-Log!$E339</f>
        <v>8.6629782986520187E-2</v>
      </c>
      <c r="AN339" s="47">
        <f>Log!S339-Log!$E339</f>
        <v>-0.13715153959189852</v>
      </c>
    </row>
    <row r="340" spans="23:40">
      <c r="W340" s="47">
        <f>Log!B340-Log!$E340</f>
        <v>8.2869747538017111E-3</v>
      </c>
      <c r="X340" s="47">
        <f>Log!C340-Log!$E340</f>
        <v>-1.2587213976912631E-2</v>
      </c>
      <c r="Y340" s="47">
        <f>Log!D340-Log!$E340</f>
        <v>8.3711987457498263E-3</v>
      </c>
      <c r="Z340" s="47">
        <f>Log!E340-Log!$E340</f>
        <v>0</v>
      </c>
      <c r="AA340" s="47">
        <f>Log!F340-Log!$E340</f>
        <v>4.9604282489357221E-4</v>
      </c>
      <c r="AB340" s="47">
        <f>Log!G340-Log!$E340</f>
        <v>7.8003422471017159E-3</v>
      </c>
      <c r="AC340" s="47">
        <f>Log!H340-Log!$E340</f>
        <v>-2.2231769426508917E-2</v>
      </c>
      <c r="AD340" s="47">
        <f>Log!I340-Log!$E340</f>
        <v>5.9518646853633367E-3</v>
      </c>
      <c r="AE340" s="47">
        <f>Log!J340-Log!$E340</f>
        <v>-2.1769708099094481E-2</v>
      </c>
      <c r="AF340" s="47">
        <f>Log!K340-Log!$E340</f>
        <v>-3.6980097646384102E-3</v>
      </c>
      <c r="AG340" s="47">
        <f>Log!L340-Log!$E340</f>
        <v>-1.9981416393018446E-2</v>
      </c>
      <c r="AH340" s="47">
        <f>Log!M340-Log!$E340</f>
        <v>-5.3196048264820592E-2</v>
      </c>
      <c r="AI340" s="47">
        <f>Log!N340-Log!$E340</f>
        <v>-5.0553705663970591E-2</v>
      </c>
      <c r="AJ340" s="47">
        <f>Log!O340-Log!$E340</f>
        <v>-8.7826629351558508E-2</v>
      </c>
      <c r="AK340" s="47">
        <f>Log!P340-Log!$E340</f>
        <v>-2.6993076158847662E-2</v>
      </c>
      <c r="AL340" s="47">
        <f>Log!Q340-Log!$E340</f>
        <v>-5.3697224684949335E-2</v>
      </c>
      <c r="AM340" s="47">
        <f>Log!R340-Log!$E340</f>
        <v>-7.9233635851082063E-2</v>
      </c>
      <c r="AN340" s="47">
        <f>Log!S340-Log!$E340</f>
        <v>-0.10865546625986797</v>
      </c>
    </row>
    <row r="341" spans="23:40">
      <c r="W341" s="47">
        <f>Log!B341-Log!$E341</f>
        <v>-6.4793550856618309E-3</v>
      </c>
      <c r="X341" s="47">
        <f>Log!C341-Log!$E341</f>
        <v>-1.183907097157781E-2</v>
      </c>
      <c r="Y341" s="47">
        <f>Log!D341-Log!$E341</f>
        <v>-1.8293045467563912E-3</v>
      </c>
      <c r="Z341" s="47">
        <f>Log!E341-Log!$E341</f>
        <v>0</v>
      </c>
      <c r="AA341" s="47">
        <f>Log!F341-Log!$E341</f>
        <v>-9.8868097134748685E-4</v>
      </c>
      <c r="AB341" s="47">
        <f>Log!G341-Log!$E341</f>
        <v>-7.5210482960365879E-2</v>
      </c>
      <c r="AC341" s="47">
        <f>Log!H341-Log!$E341</f>
        <v>2.280384002130775E-3</v>
      </c>
      <c r="AD341" s="47">
        <f>Log!I341-Log!$E341</f>
        <v>-1.5087495779951629E-2</v>
      </c>
      <c r="AE341" s="47">
        <f>Log!J341-Log!$E341</f>
        <v>1.5671645035776707E-3</v>
      </c>
      <c r="AF341" s="47">
        <f>Log!K341-Log!$E341</f>
        <v>1.7201427503060814E-2</v>
      </c>
      <c r="AG341" s="47">
        <f>Log!L341-Log!$E341</f>
        <v>7.6419085150855083E-4</v>
      </c>
      <c r="AH341" s="47">
        <f>Log!M341-Log!$E341</f>
        <v>2.8655772147240899E-3</v>
      </c>
      <c r="AI341" s="47">
        <f>Log!N341-Log!$E341</f>
        <v>5.2441721747964239E-3</v>
      </c>
      <c r="AJ341" s="47">
        <f>Log!O341-Log!$E341</f>
        <v>-2.4920075568975776E-2</v>
      </c>
      <c r="AK341" s="47">
        <f>Log!P341-Log!$E341</f>
        <v>1.1398996437364237E-2</v>
      </c>
      <c r="AL341" s="47">
        <f>Log!Q341-Log!$E341</f>
        <v>4.2924875019454946E-2</v>
      </c>
      <c r="AM341" s="47">
        <f>Log!R341-Log!$E341</f>
        <v>1.0910817382850409E-2</v>
      </c>
      <c r="AN341" s="47">
        <f>Log!S341-Log!$E341</f>
        <v>1.8616247637032849E-2</v>
      </c>
    </row>
    <row r="342" spans="23:40">
      <c r="W342" s="47">
        <f>Log!B342-Log!$E342</f>
        <v>1.5955348343447043E-2</v>
      </c>
      <c r="X342" s="47">
        <f>Log!C342-Log!$E342</f>
        <v>-1.0361306226474156E-2</v>
      </c>
      <c r="Y342" s="47">
        <f>Log!D342-Log!$E342</f>
        <v>-9.1854418521828875E-3</v>
      </c>
      <c r="Z342" s="47">
        <f>Log!E342-Log!$E342</f>
        <v>0</v>
      </c>
      <c r="AA342" s="47">
        <f>Log!F342-Log!$E342</f>
        <v>8.4258454255152146E-4</v>
      </c>
      <c r="AB342" s="47">
        <f>Log!G342-Log!$E342</f>
        <v>-4.7345853692590291E-3</v>
      </c>
      <c r="AC342" s="47">
        <f>Log!H342-Log!$E342</f>
        <v>-3.1137551988310155E-2</v>
      </c>
      <c r="AD342" s="47">
        <f>Log!I342-Log!$E342</f>
        <v>-1.8184174211491738E-3</v>
      </c>
      <c r="AE342" s="47">
        <f>Log!J342-Log!$E342</f>
        <v>-2.4628454491743411E-2</v>
      </c>
      <c r="AF342" s="47">
        <f>Log!K342-Log!$E342</f>
        <v>-2.4079059401820448E-2</v>
      </c>
      <c r="AG342" s="47">
        <f>Log!L342-Log!$E342</f>
        <v>-2.3113371739176245E-2</v>
      </c>
      <c r="AH342" s="47">
        <f>Log!M342-Log!$E342</f>
        <v>-4.3248659361881263E-2</v>
      </c>
      <c r="AI342" s="47">
        <f>Log!N342-Log!$E342</f>
        <v>-3.0861078507195053E-2</v>
      </c>
      <c r="AJ342" s="47">
        <f>Log!O342-Log!$E342</f>
        <v>-4.5396128696379975E-2</v>
      </c>
      <c r="AK342" s="47">
        <f>Log!P342-Log!$E342</f>
        <v>-4.0637585386009978E-2</v>
      </c>
      <c r="AL342" s="47">
        <f>Log!Q342-Log!$E342</f>
        <v>-4.8266954683820543E-2</v>
      </c>
      <c r="AM342" s="47">
        <f>Log!R342-Log!$E342</f>
        <v>-4.4728178690593992E-2</v>
      </c>
      <c r="AN342" s="47">
        <f>Log!S342-Log!$E342</f>
        <v>9.8305142066747203E-2</v>
      </c>
    </row>
    <row r="343" spans="23:40">
      <c r="W343" s="47">
        <f>Log!B343-Log!$E343</f>
        <v>-1.4618920039019398E-3</v>
      </c>
      <c r="X343" s="47">
        <f>Log!C343-Log!$E343</f>
        <v>-1.0898807382299971E-2</v>
      </c>
      <c r="Y343" s="47">
        <f>Log!D343-Log!$E343</f>
        <v>1.2443171521623525E-2</v>
      </c>
      <c r="Z343" s="47">
        <f>Log!E343-Log!$E343</f>
        <v>0</v>
      </c>
      <c r="AA343" s="47">
        <f>Log!F343-Log!$E343</f>
        <v>-2.6511989179826357E-4</v>
      </c>
      <c r="AB343" s="47">
        <f>Log!G343-Log!$E343</f>
        <v>-4.491974761536488E-2</v>
      </c>
      <c r="AC343" s="47">
        <f>Log!H343-Log!$E343</f>
        <v>-3.9343457641825693E-3</v>
      </c>
      <c r="AD343" s="47">
        <f>Log!I343-Log!$E343</f>
        <v>1.0008655141103866E-2</v>
      </c>
      <c r="AE343" s="47">
        <f>Log!J343-Log!$E343</f>
        <v>-1.1835398382826327E-2</v>
      </c>
      <c r="AF343" s="47">
        <f>Log!K343-Log!$E343</f>
        <v>-2.7588736669920452E-3</v>
      </c>
      <c r="AG343" s="47">
        <f>Log!L343-Log!$E343</f>
        <v>-1.5293912966528201E-2</v>
      </c>
      <c r="AH343" s="47">
        <f>Log!M343-Log!$E343</f>
        <v>4.1885207346935065E-2</v>
      </c>
      <c r="AI343" s="47">
        <f>Log!N343-Log!$E343</f>
        <v>-4.6617670989300619E-3</v>
      </c>
      <c r="AJ343" s="47">
        <f>Log!O343-Log!$E343</f>
        <v>1.2938754303386073E-2</v>
      </c>
      <c r="AK343" s="47">
        <f>Log!P343-Log!$E343</f>
        <v>-7.5249876917028074E-3</v>
      </c>
      <c r="AL343" s="47">
        <f>Log!Q343-Log!$E343</f>
        <v>-6.2188785377845258E-2</v>
      </c>
      <c r="AM343" s="47">
        <f>Log!R343-Log!$E343</f>
        <v>-3.1292537792722896E-2</v>
      </c>
      <c r="AN343" s="47">
        <f>Log!S343-Log!$E343</f>
        <v>-6.665992277693801E-2</v>
      </c>
    </row>
    <row r="344" spans="23:40">
      <c r="W344" s="47">
        <f>Log!B344-Log!$E344</f>
        <v>-1.6683853210290919E-3</v>
      </c>
      <c r="X344" s="47">
        <f>Log!C344-Log!$E344</f>
        <v>-1.3062463303998798E-3</v>
      </c>
      <c r="Y344" s="47">
        <f>Log!D344-Log!$E344</f>
        <v>1.507793080069814E-3</v>
      </c>
      <c r="Z344" s="47">
        <f>Log!E344-Log!$E344</f>
        <v>0</v>
      </c>
      <c r="AA344" s="47">
        <f>Log!F344-Log!$E344</f>
        <v>1.6356301602226467E-3</v>
      </c>
      <c r="AB344" s="47">
        <f>Log!G344-Log!$E344</f>
        <v>-8.1961577684018308E-2</v>
      </c>
      <c r="AC344" s="47">
        <f>Log!H344-Log!$E344</f>
        <v>-5.3185503105363987E-3</v>
      </c>
      <c r="AD344" s="47">
        <f>Log!I344-Log!$E344</f>
        <v>8.275741873044213E-3</v>
      </c>
      <c r="AE344" s="47">
        <f>Log!J344-Log!$E344</f>
        <v>5.4056537160835985E-3</v>
      </c>
      <c r="AF344" s="47">
        <f>Log!K344-Log!$E344</f>
        <v>-6.3474514368852698E-3</v>
      </c>
      <c r="AG344" s="47">
        <f>Log!L344-Log!$E344</f>
        <v>1.1233891441507736E-2</v>
      </c>
      <c r="AH344" s="47">
        <f>Log!M344-Log!$E344</f>
        <v>1.4828092955054724E-3</v>
      </c>
      <c r="AI344" s="47">
        <f>Log!N344-Log!$E344</f>
        <v>-1.5187676972884373E-2</v>
      </c>
      <c r="AJ344" s="47">
        <f>Log!O344-Log!$E344</f>
        <v>-1.2906705240890198E-2</v>
      </c>
      <c r="AK344" s="47">
        <f>Log!P344-Log!$E344</f>
        <v>8.5701740740079177E-3</v>
      </c>
      <c r="AL344" s="47">
        <f>Log!Q344-Log!$E344</f>
        <v>-5.9813500557635096E-2</v>
      </c>
      <c r="AM344" s="47">
        <f>Log!R344-Log!$E344</f>
        <v>-5.5406344291987639E-2</v>
      </c>
      <c r="AN344" s="47">
        <f>Log!S344-Log!$E344</f>
        <v>-8.5740535872143045E-2</v>
      </c>
    </row>
    <row r="345" spans="23:40">
      <c r="W345" s="47">
        <f>Log!B345-Log!$E345</f>
        <v>1.4305093518329134E-2</v>
      </c>
      <c r="X345" s="47">
        <f>Log!C345-Log!$E345</f>
        <v>-5.7878891021925184E-3</v>
      </c>
      <c r="Y345" s="47">
        <f>Log!D345-Log!$E345</f>
        <v>-1.4292711021916808E-2</v>
      </c>
      <c r="Z345" s="47">
        <f>Log!E345-Log!$E345</f>
        <v>0</v>
      </c>
      <c r="AA345" s="47">
        <f>Log!F345-Log!$E345</f>
        <v>-4.0758888629861215E-5</v>
      </c>
      <c r="AB345" s="47">
        <f>Log!G345-Log!$E345</f>
        <v>4.4734520595771009E-2</v>
      </c>
      <c r="AC345" s="47">
        <f>Log!H345-Log!$E345</f>
        <v>-1.627721793125903E-3</v>
      </c>
      <c r="AD345" s="47">
        <f>Log!I345-Log!$E345</f>
        <v>-9.2007380608282695E-3</v>
      </c>
      <c r="AE345" s="47">
        <f>Log!J345-Log!$E345</f>
        <v>-3.0061364216486036E-3</v>
      </c>
      <c r="AF345" s="47">
        <f>Log!K345-Log!$E345</f>
        <v>3.3212489501909946E-3</v>
      </c>
      <c r="AG345" s="47">
        <f>Log!L345-Log!$E345</f>
        <v>6.7745413493936601E-3</v>
      </c>
      <c r="AH345" s="47">
        <f>Log!M345-Log!$E345</f>
        <v>-3.677732303306918E-2</v>
      </c>
      <c r="AI345" s="47">
        <f>Log!N345-Log!$E345</f>
        <v>2.1507941432018847E-2</v>
      </c>
      <c r="AJ345" s="47">
        <f>Log!O345-Log!$E345</f>
        <v>1.1949547089809477E-2</v>
      </c>
      <c r="AK345" s="47">
        <f>Log!P345-Log!$E345</f>
        <v>3.3600483825685433E-3</v>
      </c>
      <c r="AL345" s="47">
        <f>Log!Q345-Log!$E345</f>
        <v>-3.4586534131591538E-2</v>
      </c>
      <c r="AM345" s="47">
        <f>Log!R345-Log!$E345</f>
        <v>-3.4955201437292104E-2</v>
      </c>
      <c r="AN345" s="47">
        <f>Log!S345-Log!$E345</f>
        <v>2.3720531129515297E-2</v>
      </c>
    </row>
    <row r="346" spans="23:40">
      <c r="W346" s="47">
        <f>Log!B346-Log!$E346</f>
        <v>6.6964756129342263E-3</v>
      </c>
      <c r="X346" s="47">
        <f>Log!C346-Log!$E346</f>
        <v>8.0924904491340207E-3</v>
      </c>
      <c r="Y346" s="47">
        <f>Log!D346-Log!$E346</f>
        <v>-5.1859997006341238E-3</v>
      </c>
      <c r="Z346" s="47">
        <f>Log!E346-Log!$E346</f>
        <v>0</v>
      </c>
      <c r="AA346" s="47">
        <f>Log!F346-Log!$E346</f>
        <v>2.0777384650146405E-5</v>
      </c>
      <c r="AB346" s="47">
        <f>Log!G346-Log!$E346</f>
        <v>4.7935352251629378E-2</v>
      </c>
      <c r="AC346" s="47">
        <f>Log!H346-Log!$E346</f>
        <v>-7.7362689580050322E-3</v>
      </c>
      <c r="AD346" s="47">
        <f>Log!I346-Log!$E346</f>
        <v>-4.1123533714828263E-3</v>
      </c>
      <c r="AE346" s="47">
        <f>Log!J346-Log!$E346</f>
        <v>-8.1461897559915071E-3</v>
      </c>
      <c r="AF346" s="47">
        <f>Log!K346-Log!$E346</f>
        <v>3.5653527739364088E-3</v>
      </c>
      <c r="AG346" s="47">
        <f>Log!L346-Log!$E346</f>
        <v>9.2095993721025785E-3</v>
      </c>
      <c r="AH346" s="47">
        <f>Log!M346-Log!$E346</f>
        <v>-1.4603763661573628E-2</v>
      </c>
      <c r="AI346" s="47">
        <f>Log!N346-Log!$E346</f>
        <v>-1.9173811540150611E-2</v>
      </c>
      <c r="AJ346" s="47">
        <f>Log!O346-Log!$E346</f>
        <v>-2.45066883723754E-2</v>
      </c>
      <c r="AK346" s="47">
        <f>Log!P346-Log!$E346</f>
        <v>-7.19465063514189E-3</v>
      </c>
      <c r="AL346" s="47">
        <f>Log!Q346-Log!$E346</f>
        <v>8.9129668729815859E-3</v>
      </c>
      <c r="AM346" s="47">
        <f>Log!R346-Log!$E346</f>
        <v>-1.4032754536114821E-2</v>
      </c>
      <c r="AN346" s="47">
        <f>Log!S346-Log!$E346</f>
        <v>-1.7530503628155263E-2</v>
      </c>
    </row>
    <row r="347" spans="23:40">
      <c r="W347" s="47">
        <f>Log!B347-Log!$E347</f>
        <v>1.6469644892537117E-3</v>
      </c>
      <c r="X347" s="47">
        <f>Log!C347-Log!$E347</f>
        <v>8.4540406448631346E-3</v>
      </c>
      <c r="Y347" s="47">
        <f>Log!D347-Log!$E347</f>
        <v>-1.4299470949854813E-2</v>
      </c>
      <c r="Z347" s="47">
        <f>Log!E347-Log!$E347</f>
        <v>0</v>
      </c>
      <c r="AA347" s="47">
        <f>Log!F347-Log!$E347</f>
        <v>1.3700656144479497E-3</v>
      </c>
      <c r="AB347" s="47">
        <f>Log!G347-Log!$E347</f>
        <v>8.2411835949753195E-2</v>
      </c>
      <c r="AC347" s="47">
        <f>Log!H347-Log!$E347</f>
        <v>-7.4075989575195927E-4</v>
      </c>
      <c r="AD347" s="47">
        <f>Log!I347-Log!$E347</f>
        <v>-2.6897774941343202E-4</v>
      </c>
      <c r="AE347" s="47">
        <f>Log!J347-Log!$E347</f>
        <v>2.8883406261704919E-3</v>
      </c>
      <c r="AF347" s="47">
        <f>Log!K347-Log!$E347</f>
        <v>2.7775475719364075E-3</v>
      </c>
      <c r="AG347" s="47">
        <f>Log!L347-Log!$E347</f>
        <v>6.496401068389058E-3</v>
      </c>
      <c r="AH347" s="47">
        <f>Log!M347-Log!$E347</f>
        <v>-2.5758528273493357E-3</v>
      </c>
      <c r="AI347" s="47">
        <f>Log!N347-Log!$E347</f>
        <v>9.2837325620933712E-3</v>
      </c>
      <c r="AJ347" s="47">
        <f>Log!O347-Log!$E347</f>
        <v>-8.0210892161377331E-3</v>
      </c>
      <c r="AK347" s="47">
        <f>Log!P347-Log!$E347</f>
        <v>-5.7093316354705284E-3</v>
      </c>
      <c r="AL347" s="47">
        <f>Log!Q347-Log!$E347</f>
        <v>-7.3791013666638754E-3</v>
      </c>
      <c r="AM347" s="47">
        <f>Log!R347-Log!$E347</f>
        <v>3.5151478267724988E-2</v>
      </c>
      <c r="AN347" s="47">
        <f>Log!S347-Log!$E347</f>
        <v>-1.1105449126817721E-2</v>
      </c>
    </row>
    <row r="348" spans="23:40">
      <c r="W348" s="47">
        <f>Log!B348-Log!$E348</f>
        <v>-1.0920920847254007E-2</v>
      </c>
      <c r="X348" s="47">
        <f>Log!C348-Log!$E348</f>
        <v>-9.199407824883642E-3</v>
      </c>
      <c r="Y348" s="47">
        <f>Log!D348-Log!$E348</f>
        <v>1.4424456576816844E-3</v>
      </c>
      <c r="Z348" s="47">
        <f>Log!E348-Log!$E348</f>
        <v>0</v>
      </c>
      <c r="AA348" s="47">
        <f>Log!F348-Log!$E348</f>
        <v>-4.0201488763332485E-3</v>
      </c>
      <c r="AB348" s="47">
        <f>Log!G348-Log!$E348</f>
        <v>-1.5710935190892405E-2</v>
      </c>
      <c r="AC348" s="47">
        <f>Log!H348-Log!$E348</f>
        <v>4.1283325120458824E-3</v>
      </c>
      <c r="AD348" s="47">
        <f>Log!I348-Log!$E348</f>
        <v>-8.6411427823303959E-3</v>
      </c>
      <c r="AE348" s="47">
        <f>Log!J348-Log!$E348</f>
        <v>-4.4456738751416543E-3</v>
      </c>
      <c r="AF348" s="47">
        <f>Log!K348-Log!$E348</f>
        <v>-5.8816233630346612E-4</v>
      </c>
      <c r="AG348" s="47">
        <f>Log!L348-Log!$E348</f>
        <v>2.6348892504884439E-3</v>
      </c>
      <c r="AH348" s="47">
        <f>Log!M348-Log!$E348</f>
        <v>-4.4996931822181788E-3</v>
      </c>
      <c r="AI348" s="47">
        <f>Log!N348-Log!$E348</f>
        <v>1.5891402313875865E-2</v>
      </c>
      <c r="AJ348" s="47">
        <f>Log!O348-Log!$E348</f>
        <v>1.4039136566079578E-2</v>
      </c>
      <c r="AK348" s="47">
        <f>Log!P348-Log!$E348</f>
        <v>-6.3907050421282714E-3</v>
      </c>
      <c r="AL348" s="47">
        <f>Log!Q348-Log!$E348</f>
        <v>6.1722997304396385E-2</v>
      </c>
      <c r="AM348" s="47">
        <f>Log!R348-Log!$E348</f>
        <v>7.572026744255575E-2</v>
      </c>
      <c r="AN348" s="47">
        <f>Log!S348-Log!$E348</f>
        <v>6.6794668973898144E-2</v>
      </c>
    </row>
    <row r="349" spans="23:40">
      <c r="W349" s="47">
        <f>Log!B349-Log!$E349</f>
        <v>-1.0150979739921764E-3</v>
      </c>
      <c r="X349" s="47">
        <f>Log!C349-Log!$E349</f>
        <v>-2.7548524020221603E-3</v>
      </c>
      <c r="Y349" s="47">
        <f>Log!D349-Log!$E349</f>
        <v>-1.3316608664393883E-3</v>
      </c>
      <c r="Z349" s="47">
        <f>Log!E349-Log!$E349</f>
        <v>0</v>
      </c>
      <c r="AA349" s="47">
        <f>Log!F349-Log!$E349</f>
        <v>3.9345168727080082E-3</v>
      </c>
      <c r="AB349" s="47">
        <f>Log!G349-Log!$E349</f>
        <v>-6.8821598604766748E-2</v>
      </c>
      <c r="AC349" s="47">
        <f>Log!H349-Log!$E349</f>
        <v>-1.0021346605700844E-2</v>
      </c>
      <c r="AD349" s="47">
        <f>Log!I349-Log!$E349</f>
        <v>-5.5671505339324745E-3</v>
      </c>
      <c r="AE349" s="47">
        <f>Log!J349-Log!$E349</f>
        <v>-7.7854872870484915E-3</v>
      </c>
      <c r="AF349" s="47">
        <f>Log!K349-Log!$E349</f>
        <v>-3.941096677136738E-3</v>
      </c>
      <c r="AG349" s="47">
        <f>Log!L349-Log!$E349</f>
        <v>-1.3212146712833772E-2</v>
      </c>
      <c r="AH349" s="47">
        <f>Log!M349-Log!$E349</f>
        <v>8.9226294887146777E-3</v>
      </c>
      <c r="AI349" s="47">
        <f>Log!N349-Log!$E349</f>
        <v>-1.4793715110806367E-2</v>
      </c>
      <c r="AJ349" s="47">
        <f>Log!O349-Log!$E349</f>
        <v>7.2712913585946601E-4</v>
      </c>
      <c r="AK349" s="47">
        <f>Log!P349-Log!$E349</f>
        <v>-9.4464258683476677E-3</v>
      </c>
      <c r="AL349" s="47">
        <f>Log!Q349-Log!$E349</f>
        <v>-1.1408668295515255E-2</v>
      </c>
      <c r="AM349" s="47">
        <f>Log!R349-Log!$E349</f>
        <v>-4.564199075782973E-2</v>
      </c>
      <c r="AN349" s="47">
        <f>Log!S349-Log!$E349</f>
        <v>-1.0919633045379084E-2</v>
      </c>
    </row>
    <row r="350" spans="23:40">
      <c r="W350" s="47">
        <f>Log!B350-Log!$E350</f>
        <v>1.8045744783829483E-2</v>
      </c>
      <c r="X350" s="47">
        <f>Log!C350-Log!$E350</f>
        <v>1.0612067463560282E-2</v>
      </c>
      <c r="Y350" s="47">
        <f>Log!D350-Log!$E350</f>
        <v>-3.8370541207857559E-3</v>
      </c>
      <c r="Z350" s="47">
        <f>Log!E350-Log!$E350</f>
        <v>0</v>
      </c>
      <c r="AA350" s="47">
        <f>Log!F350-Log!$E350</f>
        <v>2.627542159587961E-3</v>
      </c>
      <c r="AB350" s="47">
        <f>Log!G350-Log!$E350</f>
        <v>4.0374172671890224E-2</v>
      </c>
      <c r="AC350" s="47">
        <f>Log!H350-Log!$E350</f>
        <v>1.129389465257317E-2</v>
      </c>
      <c r="AD350" s="47">
        <f>Log!I350-Log!$E350</f>
        <v>2.4955094101167342E-2</v>
      </c>
      <c r="AE350" s="47">
        <f>Log!J350-Log!$E350</f>
        <v>1.9495741398157681E-2</v>
      </c>
      <c r="AF350" s="47">
        <f>Log!K350-Log!$E350</f>
        <v>1.1551860365152111E-2</v>
      </c>
      <c r="AG350" s="47">
        <f>Log!L350-Log!$E350</f>
        <v>1.3004391185077005E-2</v>
      </c>
      <c r="AH350" s="47">
        <f>Log!M350-Log!$E350</f>
        <v>3.6194351785683032E-2</v>
      </c>
      <c r="AI350" s="47">
        <f>Log!N350-Log!$E350</f>
        <v>1.1728797274035939E-2</v>
      </c>
      <c r="AJ350" s="47">
        <f>Log!O350-Log!$E350</f>
        <v>2.782489838012861E-2</v>
      </c>
      <c r="AK350" s="47">
        <f>Log!P350-Log!$E350</f>
        <v>2.45135683720187E-2</v>
      </c>
      <c r="AL350" s="47">
        <f>Log!Q350-Log!$E350</f>
        <v>2.3858543435132475E-2</v>
      </c>
      <c r="AM350" s="47">
        <f>Log!R350-Log!$E350</f>
        <v>1.0280528217353407E-2</v>
      </c>
      <c r="AN350" s="47">
        <f>Log!S350-Log!$E350</f>
        <v>7.7931126662250952E-2</v>
      </c>
    </row>
    <row r="351" spans="23:40">
      <c r="W351" s="47">
        <f>Log!B351-Log!$E351</f>
        <v>-1.4842740245707867E-2</v>
      </c>
      <c r="X351" s="47">
        <f>Log!C351-Log!$E351</f>
        <v>-6.7857681814658824E-3</v>
      </c>
      <c r="Y351" s="47">
        <f>Log!D351-Log!$E351</f>
        <v>-1.1061896232837029E-2</v>
      </c>
      <c r="Z351" s="47">
        <f>Log!E351-Log!$E351</f>
        <v>0</v>
      </c>
      <c r="AA351" s="47">
        <f>Log!F351-Log!$E351</f>
        <v>-2.3862436570062694E-3</v>
      </c>
      <c r="AB351" s="47">
        <f>Log!G351-Log!$E351</f>
        <v>-4.0947805619369983E-2</v>
      </c>
      <c r="AC351" s="47">
        <f>Log!H351-Log!$E351</f>
        <v>5.3833997365837407E-3</v>
      </c>
      <c r="AD351" s="47">
        <f>Log!I351-Log!$E351</f>
        <v>-3.7895139477546719E-2</v>
      </c>
      <c r="AE351" s="47">
        <f>Log!J351-Log!$E351</f>
        <v>-5.6269871304465728E-3</v>
      </c>
      <c r="AF351" s="47">
        <f>Log!K351-Log!$E351</f>
        <v>-1.0409144176577977E-2</v>
      </c>
      <c r="AG351" s="47">
        <f>Log!L351-Log!$E351</f>
        <v>-6.2137206264807109E-3</v>
      </c>
      <c r="AH351" s="47">
        <f>Log!M351-Log!$E351</f>
        <v>-5.4611860114942628E-3</v>
      </c>
      <c r="AI351" s="47">
        <f>Log!N351-Log!$E351</f>
        <v>1.4071623222845409E-2</v>
      </c>
      <c r="AJ351" s="47">
        <f>Log!O351-Log!$E351</f>
        <v>4.7997586477510606E-3</v>
      </c>
      <c r="AK351" s="47">
        <f>Log!P351-Log!$E351</f>
        <v>-1.2060309538899649E-2</v>
      </c>
      <c r="AL351" s="47">
        <f>Log!Q351-Log!$E351</f>
        <v>-8.3633040734955449E-3</v>
      </c>
      <c r="AM351" s="47">
        <f>Log!R351-Log!$E351</f>
        <v>-1.0310742022864505E-3</v>
      </c>
      <c r="AN351" s="47">
        <f>Log!S351-Log!$E351</f>
        <v>5.873110038557957E-2</v>
      </c>
    </row>
    <row r="352" spans="23:40">
      <c r="W352" s="47">
        <f>Log!B352-Log!$E352</f>
        <v>8.0831605442698087E-3</v>
      </c>
      <c r="X352" s="47">
        <f>Log!C352-Log!$E352</f>
        <v>-1.2291018637796221E-2</v>
      </c>
      <c r="Y352" s="47">
        <f>Log!D352-Log!$E352</f>
        <v>1.4816172527407891E-2</v>
      </c>
      <c r="Z352" s="47">
        <f>Log!E352-Log!$E352</f>
        <v>0</v>
      </c>
      <c r="AA352" s="47">
        <f>Log!F352-Log!$E352</f>
        <v>2.167503084620867E-3</v>
      </c>
      <c r="AB352" s="47">
        <f>Log!G352-Log!$E352</f>
        <v>-1.6874305640750799E-2</v>
      </c>
      <c r="AC352" s="47">
        <f>Log!H352-Log!$E352</f>
        <v>-1.4208141365499241E-2</v>
      </c>
      <c r="AD352" s="47">
        <f>Log!I352-Log!$E352</f>
        <v>2.071564750241206E-2</v>
      </c>
      <c r="AE352" s="47">
        <f>Log!J352-Log!$E352</f>
        <v>-9.457833652301139E-3</v>
      </c>
      <c r="AF352" s="47">
        <f>Log!K352-Log!$E352</f>
        <v>3.6488491797524933E-3</v>
      </c>
      <c r="AG352" s="47">
        <f>Log!L352-Log!$E352</f>
        <v>-3.963585521977021E-3</v>
      </c>
      <c r="AH352" s="47">
        <f>Log!M352-Log!$E352</f>
        <v>-2.3983120351830665E-2</v>
      </c>
      <c r="AI352" s="47">
        <f>Log!N352-Log!$E352</f>
        <v>-2.5745491179128874E-2</v>
      </c>
      <c r="AJ352" s="47">
        <f>Log!O352-Log!$E352</f>
        <v>-4.0437049566148742E-2</v>
      </c>
      <c r="AK352" s="47">
        <f>Log!P352-Log!$E352</f>
        <v>1.4744207382645994E-4</v>
      </c>
      <c r="AL352" s="47">
        <f>Log!Q352-Log!$E352</f>
        <v>-4.3131042112213476E-3</v>
      </c>
      <c r="AM352" s="47">
        <f>Log!R352-Log!$E352</f>
        <v>-9.0213795146466165E-3</v>
      </c>
      <c r="AN352" s="47">
        <f>Log!S352-Log!$E352</f>
        <v>-5.7938350237801261E-3</v>
      </c>
    </row>
    <row r="353" spans="23:40">
      <c r="W353" s="47">
        <f>Log!B353-Log!$E353</f>
        <v>-9.462520667991017E-3</v>
      </c>
      <c r="X353" s="47">
        <f>Log!C353-Log!$E353</f>
        <v>6.9879292426649866E-3</v>
      </c>
      <c r="Y353" s="47">
        <f>Log!D353-Log!$E353</f>
        <v>-9.4486305408738609E-3</v>
      </c>
      <c r="Z353" s="47">
        <f>Log!E353-Log!$E353</f>
        <v>0</v>
      </c>
      <c r="AA353" s="47">
        <f>Log!F353-Log!$E353</f>
        <v>-6.7293024066995399E-4</v>
      </c>
      <c r="AB353" s="47">
        <f>Log!G353-Log!$E353</f>
        <v>6.9129412620923106E-2</v>
      </c>
      <c r="AC353" s="47">
        <f>Log!H353-Log!$E353</f>
        <v>3.2424009356554814E-3</v>
      </c>
      <c r="AD353" s="47">
        <f>Log!I353-Log!$E353</f>
        <v>-6.3583690265505005E-3</v>
      </c>
      <c r="AE353" s="47">
        <f>Log!J353-Log!$E353</f>
        <v>-1.7711284099859387E-3</v>
      </c>
      <c r="AF353" s="47">
        <f>Log!K353-Log!$E353</f>
        <v>3.3125140836707144E-3</v>
      </c>
      <c r="AG353" s="47">
        <f>Log!L353-Log!$E353</f>
        <v>1.0798261221870168E-2</v>
      </c>
      <c r="AH353" s="47">
        <f>Log!M353-Log!$E353</f>
        <v>-9.2794157040220152E-3</v>
      </c>
      <c r="AI353" s="47">
        <f>Log!N353-Log!$E353</f>
        <v>7.7836679268862424E-3</v>
      </c>
      <c r="AJ353" s="47">
        <f>Log!O353-Log!$E353</f>
        <v>-9.0514346182719689E-4</v>
      </c>
      <c r="AK353" s="47">
        <f>Log!P353-Log!$E353</f>
        <v>-3.6677978530109583E-3</v>
      </c>
      <c r="AL353" s="47">
        <f>Log!Q353-Log!$E353</f>
        <v>1.0616683146748624E-2</v>
      </c>
      <c r="AM353" s="47">
        <f>Log!R353-Log!$E353</f>
        <v>-5.5105752637039651E-3</v>
      </c>
      <c r="AN353" s="47">
        <f>Log!S353-Log!$E353</f>
        <v>-9.026018463050299E-2</v>
      </c>
    </row>
    <row r="354" spans="23:40">
      <c r="W354" s="47">
        <f>Log!B354-Log!$E354</f>
        <v>2.152732951942922E-2</v>
      </c>
      <c r="X354" s="47">
        <f>Log!C354-Log!$E354</f>
        <v>-4.9194573397944056E-3</v>
      </c>
      <c r="Y354" s="47">
        <f>Log!D354-Log!$E354</f>
        <v>-4.1205915898617988E-2</v>
      </c>
      <c r="Z354" s="47">
        <f>Log!E354-Log!$E354</f>
        <v>0</v>
      </c>
      <c r="AA354" s="47">
        <f>Log!F354-Log!$E354</f>
        <v>2.6497662315140931E-3</v>
      </c>
      <c r="AB354" s="47">
        <f>Log!G354-Log!$E354</f>
        <v>6.4572104607649089E-2</v>
      </c>
      <c r="AC354" s="47">
        <f>Log!H354-Log!$E354</f>
        <v>5.1285328596686018E-4</v>
      </c>
      <c r="AD354" s="47">
        <f>Log!I354-Log!$E354</f>
        <v>-3.9181035248377294E-2</v>
      </c>
      <c r="AE354" s="47">
        <f>Log!J354-Log!$E354</f>
        <v>-1.96992546608724E-3</v>
      </c>
      <c r="AF354" s="47">
        <f>Log!K354-Log!$E354</f>
        <v>-1.46828334217434E-4</v>
      </c>
      <c r="AG354" s="47">
        <f>Log!L354-Log!$E354</f>
        <v>-3.228884418339799E-3</v>
      </c>
      <c r="AH354" s="47">
        <f>Log!M354-Log!$E354</f>
        <v>1.0881856040132802E-2</v>
      </c>
      <c r="AI354" s="47">
        <f>Log!N354-Log!$E354</f>
        <v>8.7883375584674826E-3</v>
      </c>
      <c r="AJ354" s="47">
        <f>Log!O354-Log!$E354</f>
        <v>6.7151979621084094E-3</v>
      </c>
      <c r="AK354" s="47">
        <f>Log!P354-Log!$E354</f>
        <v>-4.3229426299781187E-2</v>
      </c>
      <c r="AL354" s="47">
        <f>Log!Q354-Log!$E354</f>
        <v>4.6501586881123491E-2</v>
      </c>
      <c r="AM354" s="47">
        <f>Log!R354-Log!$E354</f>
        <v>2.0757479919894517E-2</v>
      </c>
      <c r="AN354" s="47">
        <f>Log!S354-Log!$E354</f>
        <v>-3.118469607450043E-3</v>
      </c>
    </row>
    <row r="355" spans="23:40">
      <c r="W355" s="47">
        <f>Log!B355-Log!$E355</f>
        <v>-4.0572782043607567E-3</v>
      </c>
      <c r="X355" s="47">
        <f>Log!C355-Log!$E355</f>
        <v>1.8550278241062299E-2</v>
      </c>
      <c r="Y355" s="47">
        <f>Log!D355-Log!$E355</f>
        <v>1.2058349261510724E-2</v>
      </c>
      <c r="Z355" s="47">
        <f>Log!E355-Log!$E355</f>
        <v>0</v>
      </c>
      <c r="AA355" s="47">
        <f>Log!F355-Log!$E355</f>
        <v>-1.5682788323203231E-3</v>
      </c>
      <c r="AB355" s="47">
        <f>Log!G355-Log!$E355</f>
        <v>1.1359565846818846E-2</v>
      </c>
      <c r="AC355" s="47">
        <f>Log!H355-Log!$E355</f>
        <v>8.4850975405530576E-3</v>
      </c>
      <c r="AD355" s="47">
        <f>Log!I355-Log!$E355</f>
        <v>-3.9709191380421852E-4</v>
      </c>
      <c r="AE355" s="47">
        <f>Log!J355-Log!$E355</f>
        <v>-5.3985187982107281E-4</v>
      </c>
      <c r="AF355" s="47">
        <f>Log!K355-Log!$E355</f>
        <v>-4.6119476646151181E-3</v>
      </c>
      <c r="AG355" s="47">
        <f>Log!L355-Log!$E355</f>
        <v>-8.7499991899685388E-3</v>
      </c>
      <c r="AH355" s="47">
        <f>Log!M355-Log!$E355</f>
        <v>2.776419297873467E-2</v>
      </c>
      <c r="AI355" s="47">
        <f>Log!N355-Log!$E355</f>
        <v>7.5858815490959762E-3</v>
      </c>
      <c r="AJ355" s="47">
        <f>Log!O355-Log!$E355</f>
        <v>-2.9081305941363794E-2</v>
      </c>
      <c r="AK355" s="47">
        <f>Log!P355-Log!$E355</f>
        <v>2.4228646142287983E-3</v>
      </c>
      <c r="AL355" s="47">
        <f>Log!Q355-Log!$E355</f>
        <v>3.0941969627611175E-2</v>
      </c>
      <c r="AM355" s="47">
        <f>Log!R355-Log!$E355</f>
        <v>1.6142476316252648E-2</v>
      </c>
      <c r="AN355" s="47">
        <f>Log!S355-Log!$E355</f>
        <v>1.2649548425504947E-2</v>
      </c>
    </row>
    <row r="356" spans="23:40">
      <c r="W356" s="47">
        <f>Log!B356-Log!$E356</f>
        <v>1.4095234359271406E-2</v>
      </c>
      <c r="X356" s="47">
        <f>Log!C356-Log!$E356</f>
        <v>-1.4933646095722904E-2</v>
      </c>
      <c r="Y356" s="47">
        <f>Log!D356-Log!$E356</f>
        <v>4.1374447431856498E-3</v>
      </c>
      <c r="Z356" s="47">
        <f>Log!E356-Log!$E356</f>
        <v>0</v>
      </c>
      <c r="AA356" s="47">
        <f>Log!F356-Log!$E356</f>
        <v>1.3539466094142768E-3</v>
      </c>
      <c r="AB356" s="47">
        <f>Log!G356-Log!$E356</f>
        <v>-7.6667253974278902E-3</v>
      </c>
      <c r="AC356" s="47">
        <f>Log!H356-Log!$E356</f>
        <v>-2.592215689693784E-3</v>
      </c>
      <c r="AD356" s="47">
        <f>Log!I356-Log!$E356</f>
        <v>6.937649014923772E-3</v>
      </c>
      <c r="AE356" s="47">
        <f>Log!J356-Log!$E356</f>
        <v>-4.8683712001311875E-3</v>
      </c>
      <c r="AF356" s="47">
        <f>Log!K356-Log!$E356</f>
        <v>2.9370579164898674E-3</v>
      </c>
      <c r="AG356" s="47">
        <f>Log!L356-Log!$E356</f>
        <v>5.1632216626367458E-3</v>
      </c>
      <c r="AH356" s="47">
        <f>Log!M356-Log!$E356</f>
        <v>5.1130109451267289E-3</v>
      </c>
      <c r="AI356" s="47">
        <f>Log!N356-Log!$E356</f>
        <v>-2.4509659150944347E-2</v>
      </c>
      <c r="AJ356" s="47">
        <f>Log!O356-Log!$E356</f>
        <v>-2.4214135871900293E-2</v>
      </c>
      <c r="AK356" s="47">
        <f>Log!P356-Log!$E356</f>
        <v>8.1080602090854575E-3</v>
      </c>
      <c r="AL356" s="47">
        <f>Log!Q356-Log!$E356</f>
        <v>6.116064228354242E-2</v>
      </c>
      <c r="AM356" s="47">
        <f>Log!R356-Log!$E356</f>
        <v>1.601988945562402E-2</v>
      </c>
      <c r="AN356" s="47">
        <f>Log!S356-Log!$E356</f>
        <v>-6.742236045855228E-2</v>
      </c>
    </row>
    <row r="357" spans="23:40">
      <c r="W357" s="47">
        <f>Log!B357-Log!$E357</f>
        <v>-2.3162393464156083E-3</v>
      </c>
      <c r="X357" s="47">
        <f>Log!C357-Log!$E357</f>
        <v>-3.8885880477708855E-3</v>
      </c>
      <c r="Y357" s="47">
        <f>Log!D357-Log!$E357</f>
        <v>-1.8318144347547992E-2</v>
      </c>
      <c r="Z357" s="47">
        <f>Log!E357-Log!$E357</f>
        <v>0</v>
      </c>
      <c r="AA357" s="47">
        <f>Log!F357-Log!$E357</f>
        <v>2.0975489438763376E-4</v>
      </c>
      <c r="AB357" s="47">
        <f>Log!G357-Log!$E357</f>
        <v>-3.4783897904827554E-2</v>
      </c>
      <c r="AC357" s="47">
        <f>Log!H357-Log!$E357</f>
        <v>-4.0648605999110861E-4</v>
      </c>
      <c r="AD357" s="47">
        <f>Log!I357-Log!$E357</f>
        <v>-1.6120815239091715E-2</v>
      </c>
      <c r="AE357" s="47">
        <f>Log!J357-Log!$E357</f>
        <v>6.7377196544163836E-3</v>
      </c>
      <c r="AF357" s="47">
        <f>Log!K357-Log!$E357</f>
        <v>-1.0039900176580543E-2</v>
      </c>
      <c r="AG357" s="47">
        <f>Log!L357-Log!$E357</f>
        <v>-2.8141345329748572E-3</v>
      </c>
      <c r="AH357" s="47">
        <f>Log!M357-Log!$E357</f>
        <v>4.0321764874448988E-3</v>
      </c>
      <c r="AI357" s="47">
        <f>Log!N357-Log!$E357</f>
        <v>-2.7740899931498276E-3</v>
      </c>
      <c r="AJ357" s="47">
        <f>Log!O357-Log!$E357</f>
        <v>8.7592408617472896E-3</v>
      </c>
      <c r="AK357" s="47">
        <f>Log!P357-Log!$E357</f>
        <v>9.7163395752236249E-3</v>
      </c>
      <c r="AL357" s="47">
        <f>Log!Q357-Log!$E357</f>
        <v>2.3979380820493019E-2</v>
      </c>
      <c r="AM357" s="47">
        <f>Log!R357-Log!$E357</f>
        <v>-1.6975561912715927E-2</v>
      </c>
      <c r="AN357" s="47">
        <f>Log!S357-Log!$E357</f>
        <v>-1.651966949542864E-2</v>
      </c>
    </row>
    <row r="358" spans="23:40">
      <c r="W358" s="47">
        <f>Log!B358-Log!$E358</f>
        <v>-4.9382923703249031E-3</v>
      </c>
      <c r="X358" s="47">
        <f>Log!C358-Log!$E358</f>
        <v>7.6714613570418051E-3</v>
      </c>
      <c r="Y358" s="47">
        <f>Log!D358-Log!$E358</f>
        <v>1.0937131510379165E-2</v>
      </c>
      <c r="Z358" s="47">
        <f>Log!E358-Log!$E358</f>
        <v>0</v>
      </c>
      <c r="AA358" s="47">
        <f>Log!F358-Log!$E358</f>
        <v>-8.962261724273779E-4</v>
      </c>
      <c r="AB358" s="47">
        <f>Log!G358-Log!$E358</f>
        <v>-6.8330570206941943E-2</v>
      </c>
      <c r="AC358" s="47">
        <f>Log!H358-Log!$E358</f>
        <v>2.0833802343453306E-2</v>
      </c>
      <c r="AD358" s="47">
        <f>Log!I358-Log!$E358</f>
        <v>3.4163471661430023E-3</v>
      </c>
      <c r="AE358" s="47">
        <f>Log!J358-Log!$E358</f>
        <v>2.5971072231274383E-2</v>
      </c>
      <c r="AF358" s="47">
        <f>Log!K358-Log!$E358</f>
        <v>1.7731989800201266E-2</v>
      </c>
      <c r="AG358" s="47">
        <f>Log!L358-Log!$E358</f>
        <v>2.3640722672469628E-2</v>
      </c>
      <c r="AH358" s="47">
        <f>Log!M358-Log!$E358</f>
        <v>2.6463041691670658E-2</v>
      </c>
      <c r="AI358" s="47">
        <f>Log!N358-Log!$E358</f>
        <v>2.8287667777546883E-2</v>
      </c>
      <c r="AJ358" s="47">
        <f>Log!O358-Log!$E358</f>
        <v>1.4922416230904376E-2</v>
      </c>
      <c r="AK358" s="47">
        <f>Log!P358-Log!$E358</f>
        <v>4.4244594781097484E-2</v>
      </c>
      <c r="AL358" s="47">
        <f>Log!Q358-Log!$E358</f>
        <v>7.1589894355106876E-3</v>
      </c>
      <c r="AM358" s="47">
        <f>Log!R358-Log!$E358</f>
        <v>1.3225167340103474E-2</v>
      </c>
      <c r="AN358" s="47">
        <f>Log!S358-Log!$E358</f>
        <v>-6.125642994444578E-2</v>
      </c>
    </row>
    <row r="359" spans="23:40">
      <c r="W359" s="47">
        <f>Log!B359-Log!$E359</f>
        <v>-5.6773918568282039E-2</v>
      </c>
      <c r="X359" s="47">
        <f>Log!C359-Log!$E359</f>
        <v>-2.1052954181081478E-2</v>
      </c>
      <c r="Y359" s="47">
        <f>Log!D359-Log!$E359</f>
        <v>-4.709449811725229E-2</v>
      </c>
      <c r="Z359" s="47">
        <f>Log!E359-Log!$E359</f>
        <v>0</v>
      </c>
      <c r="AA359" s="47">
        <f>Log!F359-Log!$E359</f>
        <v>-1.2551307409799789E-3</v>
      </c>
      <c r="AB359" s="47">
        <f>Log!G359-Log!$E359</f>
        <v>-4.0343783667142356E-2</v>
      </c>
      <c r="AC359" s="47">
        <f>Log!H359-Log!$E359</f>
        <v>-3.5313235443382177E-2</v>
      </c>
      <c r="AD359" s="47">
        <f>Log!I359-Log!$E359</f>
        <v>-4.8820829337939499E-2</v>
      </c>
      <c r="AE359" s="47">
        <f>Log!J359-Log!$E359</f>
        <v>-5.2229949440396259E-2</v>
      </c>
      <c r="AF359" s="47">
        <f>Log!K359-Log!$E359</f>
        <v>-7.6389614624563604E-2</v>
      </c>
      <c r="AG359" s="47">
        <f>Log!L359-Log!$E359</f>
        <v>-6.556733484123381E-2</v>
      </c>
      <c r="AH359" s="47">
        <f>Log!M359-Log!$E359</f>
        <v>-3.7019134564211506E-2</v>
      </c>
      <c r="AI359" s="47">
        <f>Log!N359-Log!$E359</f>
        <v>-8.402383274822494E-3</v>
      </c>
      <c r="AJ359" s="47">
        <f>Log!O359-Log!$E359</f>
        <v>5.0931262399240493E-3</v>
      </c>
      <c r="AK359" s="47">
        <f>Log!P359-Log!$E359</f>
        <v>-5.8627555668976157E-2</v>
      </c>
      <c r="AL359" s="47">
        <f>Log!Q359-Log!$E359</f>
        <v>1.5144534775589975E-2</v>
      </c>
      <c r="AM359" s="47">
        <f>Log!R359-Log!$E359</f>
        <v>-1.4204199234979448E-2</v>
      </c>
      <c r="AN359" s="47">
        <f>Log!S359-Log!$E359</f>
        <v>-7.8834317366197684E-2</v>
      </c>
    </row>
    <row r="360" spans="23:40">
      <c r="W360" s="47">
        <f>Log!B360-Log!$E360</f>
        <v>-9.3335991856500766E-3</v>
      </c>
      <c r="X360" s="47">
        <f>Log!C360-Log!$E360</f>
        <v>5.6297118383688803E-3</v>
      </c>
      <c r="Y360" s="47">
        <f>Log!D360-Log!$E360</f>
        <v>-6.1855268392638505E-3</v>
      </c>
      <c r="Z360" s="47">
        <f>Log!E360-Log!$E360</f>
        <v>0</v>
      </c>
      <c r="AA360" s="47">
        <f>Log!F360-Log!$E360</f>
        <v>1.1331190217631602E-3</v>
      </c>
      <c r="AB360" s="47">
        <f>Log!G360-Log!$E360</f>
        <v>4.5860870538325459E-2</v>
      </c>
      <c r="AC360" s="47">
        <f>Log!H360-Log!$E360</f>
        <v>-5.6141847728922271E-3</v>
      </c>
      <c r="AD360" s="47">
        <f>Log!I360-Log!$E360</f>
        <v>-6.2337020870963855E-3</v>
      </c>
      <c r="AE360" s="47">
        <f>Log!J360-Log!$E360</f>
        <v>-2.1138008212343875E-2</v>
      </c>
      <c r="AF360" s="47">
        <f>Log!K360-Log!$E360</f>
        <v>-4.854154365435126E-3</v>
      </c>
      <c r="AG360" s="47">
        <f>Log!L360-Log!$E360</f>
        <v>-2.3035474421989378E-2</v>
      </c>
      <c r="AH360" s="47">
        <f>Log!M360-Log!$E360</f>
        <v>3.2274222934584103E-2</v>
      </c>
      <c r="AI360" s="47">
        <f>Log!N360-Log!$E360</f>
        <v>-2.6327063523695231E-2</v>
      </c>
      <c r="AJ360" s="47">
        <f>Log!O360-Log!$E360</f>
        <v>6.1618978638407302E-3</v>
      </c>
      <c r="AK360" s="47">
        <f>Log!P360-Log!$E360</f>
        <v>-3.6622358179040915E-2</v>
      </c>
      <c r="AL360" s="47">
        <f>Log!Q360-Log!$E360</f>
        <v>1.0361905654500227E-3</v>
      </c>
      <c r="AM360" s="47">
        <f>Log!R360-Log!$E360</f>
        <v>-5.3800879789023094E-3</v>
      </c>
      <c r="AN360" s="47">
        <f>Log!S360-Log!$E360</f>
        <v>-7.167108180260473E-2</v>
      </c>
    </row>
    <row r="361" spans="23:40">
      <c r="W361" s="47">
        <f>Log!B361-Log!$E361</f>
        <v>-1.7146289870446519E-3</v>
      </c>
      <c r="X361" s="47">
        <f>Log!C361-Log!$E361</f>
        <v>-1.2257422506717594E-2</v>
      </c>
      <c r="Y361" s="47">
        <f>Log!D361-Log!$E361</f>
        <v>-1.402506369887712E-3</v>
      </c>
      <c r="Z361" s="47">
        <f>Log!E361-Log!$E361</f>
        <v>0</v>
      </c>
      <c r="AA361" s="47">
        <f>Log!F361-Log!$E361</f>
        <v>-8.7304791069009284E-4</v>
      </c>
      <c r="AB361" s="47">
        <f>Log!G361-Log!$E361</f>
        <v>-5.6677741507631992E-3</v>
      </c>
      <c r="AC361" s="47">
        <f>Log!H361-Log!$E361</f>
        <v>-1.3623886528041048E-2</v>
      </c>
      <c r="AD361" s="47">
        <f>Log!I361-Log!$E361</f>
        <v>-3.8796529107161751E-3</v>
      </c>
      <c r="AE361" s="47">
        <f>Log!J361-Log!$E361</f>
        <v>-2.0669153715024202E-2</v>
      </c>
      <c r="AF361" s="47">
        <f>Log!K361-Log!$E361</f>
        <v>-1.1956382701728807E-2</v>
      </c>
      <c r="AG361" s="47">
        <f>Log!L361-Log!$E361</f>
        <v>-1.2206462047199843E-2</v>
      </c>
      <c r="AH361" s="47">
        <f>Log!M361-Log!$E361</f>
        <v>2.6414687178873492E-2</v>
      </c>
      <c r="AI361" s="47">
        <f>Log!N361-Log!$E361</f>
        <v>-3.8572936536330982E-2</v>
      </c>
      <c r="AJ361" s="47">
        <f>Log!O361-Log!$E361</f>
        <v>-3.3556490358979132E-2</v>
      </c>
      <c r="AK361" s="47">
        <f>Log!P361-Log!$E361</f>
        <v>-2.9521544828349199E-2</v>
      </c>
      <c r="AL361" s="47">
        <f>Log!Q361-Log!$E361</f>
        <v>3.5697191237259368E-2</v>
      </c>
      <c r="AM361" s="47">
        <f>Log!R361-Log!$E361</f>
        <v>-6.0023582466596937E-3</v>
      </c>
      <c r="AN361" s="47">
        <f>Log!S361-Log!$E361</f>
        <v>-0.18069639186312833</v>
      </c>
    </row>
    <row r="362" spans="23:40">
      <c r="W362" s="47">
        <f>Log!B362-Log!$E362</f>
        <v>4.9728475980226807E-3</v>
      </c>
      <c r="X362" s="47">
        <f>Log!C362-Log!$E362</f>
        <v>2.3099330992118132E-2</v>
      </c>
      <c r="Y362" s="47">
        <f>Log!D362-Log!$E362</f>
        <v>5.0545382588496023E-3</v>
      </c>
      <c r="Z362" s="47">
        <f>Log!E362-Log!$E362</f>
        <v>0</v>
      </c>
      <c r="AA362" s="47">
        <f>Log!F362-Log!$E362</f>
        <v>1.3132694706827928E-3</v>
      </c>
      <c r="AB362" s="47">
        <f>Log!G362-Log!$E362</f>
        <v>0.14916474435329274</v>
      </c>
      <c r="AC362" s="47">
        <f>Log!H362-Log!$E362</f>
        <v>7.0115089973364171E-3</v>
      </c>
      <c r="AD362" s="47">
        <f>Log!I362-Log!$E362</f>
        <v>7.439507117185047E-3</v>
      </c>
      <c r="AE362" s="47">
        <f>Log!J362-Log!$E362</f>
        <v>1.5681643917341417E-2</v>
      </c>
      <c r="AF362" s="47">
        <f>Log!K362-Log!$E362</f>
        <v>-2.3181133610899064E-4</v>
      </c>
      <c r="AG362" s="47">
        <f>Log!L362-Log!$E362</f>
        <v>1.1538719941298625E-2</v>
      </c>
      <c r="AH362" s="47">
        <f>Log!M362-Log!$E362</f>
        <v>2.6053799674356132E-2</v>
      </c>
      <c r="AI362" s="47">
        <f>Log!N362-Log!$E362</f>
        <v>8.1671116371510363E-3</v>
      </c>
      <c r="AJ362" s="47">
        <f>Log!O362-Log!$E362</f>
        <v>1.6934495281071674E-2</v>
      </c>
      <c r="AK362" s="47">
        <f>Log!P362-Log!$E362</f>
        <v>-9.94038952361408E-3</v>
      </c>
      <c r="AL362" s="47">
        <f>Log!Q362-Log!$E362</f>
        <v>8.9205539300472002E-3</v>
      </c>
      <c r="AM362" s="47">
        <f>Log!R362-Log!$E362</f>
        <v>-6.22372609167548E-2</v>
      </c>
      <c r="AN362" s="47">
        <f>Log!S362-Log!$E362</f>
        <v>9.0851220687183473E-2</v>
      </c>
    </row>
    <row r="363" spans="23:40">
      <c r="W363" s="47">
        <f>Log!B363-Log!$E363</f>
        <v>-2.283206711240604E-3</v>
      </c>
      <c r="X363" s="47">
        <f>Log!C363-Log!$E363</f>
        <v>-1.028797225497774E-2</v>
      </c>
      <c r="Y363" s="47">
        <f>Log!D363-Log!$E363</f>
        <v>-7.1367364452297466E-4</v>
      </c>
      <c r="Z363" s="47">
        <f>Log!E363-Log!$E363</f>
        <v>0</v>
      </c>
      <c r="AA363" s="47">
        <f>Log!F363-Log!$E363</f>
        <v>-6.8756536828967416E-4</v>
      </c>
      <c r="AB363" s="47">
        <f>Log!G363-Log!$E363</f>
        <v>-3.1898619959443597E-2</v>
      </c>
      <c r="AC363" s="47">
        <f>Log!H363-Log!$E363</f>
        <v>-3.4547928349990466E-2</v>
      </c>
      <c r="AD363" s="47">
        <f>Log!I363-Log!$E363</f>
        <v>1.4371665335076791E-4</v>
      </c>
      <c r="AE363" s="47">
        <f>Log!J363-Log!$E363</f>
        <v>-3.5585003763612233E-2</v>
      </c>
      <c r="AF363" s="47">
        <f>Log!K363-Log!$E363</f>
        <v>-1.7703870089209907E-2</v>
      </c>
      <c r="AG363" s="47">
        <f>Log!L363-Log!$E363</f>
        <v>-2.3218764982451356E-2</v>
      </c>
      <c r="AH363" s="47">
        <f>Log!M363-Log!$E363</f>
        <v>-2.5182930628114344E-2</v>
      </c>
      <c r="AI363" s="47">
        <f>Log!N363-Log!$E363</f>
        <v>-2.2173007226328794E-2</v>
      </c>
      <c r="AJ363" s="47">
        <f>Log!O363-Log!$E363</f>
        <v>-9.1054927457658412E-3</v>
      </c>
      <c r="AK363" s="47">
        <f>Log!P363-Log!$E363</f>
        <v>-3.6347988595440521E-2</v>
      </c>
      <c r="AL363" s="47">
        <f>Log!Q363-Log!$E363</f>
        <v>-2.4021891866752368E-3</v>
      </c>
      <c r="AM363" s="47">
        <f>Log!R363-Log!$E363</f>
        <v>-2.1278194140746321E-2</v>
      </c>
      <c r="AN363" s="47">
        <f>Log!S363-Log!$E363</f>
        <v>-6.8046712689686234E-2</v>
      </c>
    </row>
    <row r="364" spans="23:40">
      <c r="W364" s="47">
        <f>Log!B364-Log!$E364</f>
        <v>3.0612907493075005E-3</v>
      </c>
      <c r="X364" s="47">
        <f>Log!C364-Log!$E364</f>
        <v>-9.0400803838269258E-3</v>
      </c>
      <c r="Y364" s="47">
        <f>Log!D364-Log!$E364</f>
        <v>-1.3572756148055054E-2</v>
      </c>
      <c r="Z364" s="47">
        <f>Log!E364-Log!$E364</f>
        <v>0</v>
      </c>
      <c r="AA364" s="47">
        <f>Log!F364-Log!$E364</f>
        <v>3.0612907493075005E-3</v>
      </c>
      <c r="AB364" s="47">
        <f>Log!G364-Log!$E364</f>
        <v>1.9128826481829064E-2</v>
      </c>
      <c r="AC364" s="47">
        <f>Log!H364-Log!$E364</f>
        <v>3.0147364646754961E-3</v>
      </c>
      <c r="AD364" s="47">
        <f>Log!I364-Log!$E364</f>
        <v>-1.90451560346123E-2</v>
      </c>
      <c r="AE364" s="47">
        <f>Log!J364-Log!$E364</f>
        <v>-1.2156044926697541E-2</v>
      </c>
      <c r="AF364" s="47">
        <f>Log!K364-Log!$E364</f>
        <v>-3.0025765920485554E-3</v>
      </c>
      <c r="AG364" s="47">
        <f>Log!L364-Log!$E364</f>
        <v>-1.6509556455744378E-2</v>
      </c>
      <c r="AH364" s="47">
        <f>Log!M364-Log!$E364</f>
        <v>1.7925602201757308E-2</v>
      </c>
      <c r="AI364" s="47">
        <f>Log!N364-Log!$E364</f>
        <v>-8.4363385018848581E-3</v>
      </c>
      <c r="AJ364" s="47">
        <f>Log!O364-Log!$E364</f>
        <v>-9.1942490851228912E-3</v>
      </c>
      <c r="AK364" s="47">
        <f>Log!P364-Log!$E364</f>
        <v>-2.2988959854006705E-2</v>
      </c>
      <c r="AL364" s="47">
        <f>Log!Q364-Log!$E364</f>
        <v>0.12470527869089819</v>
      </c>
      <c r="AM364" s="47">
        <f>Log!R364-Log!$E364</f>
        <v>0.14543327138395301</v>
      </c>
      <c r="AN364" s="47">
        <f>Log!S364-Log!$E364</f>
        <v>-8.9843672375519948E-2</v>
      </c>
    </row>
    <row r="365" spans="23:40">
      <c r="W365" s="47">
        <f>Log!B365-Log!$E365</f>
        <v>-3.8071414699575173E-2</v>
      </c>
      <c r="X365" s="47">
        <f>Log!C365-Log!$E365</f>
        <v>-1.5727944919640198E-2</v>
      </c>
      <c r="Y365" s="47">
        <f>Log!D365-Log!$E365</f>
        <v>-1.1797219076538658E-3</v>
      </c>
      <c r="Z365" s="47">
        <f>Log!E365-Log!$E365</f>
        <v>0</v>
      </c>
      <c r="AA365" s="47">
        <f>Log!F365-Log!$E365</f>
        <v>-5.5797000753493448E-3</v>
      </c>
      <c r="AB365" s="47">
        <f>Log!G365-Log!$E365</f>
        <v>-3.4160834206889553E-3</v>
      </c>
      <c r="AC365" s="47">
        <f>Log!H365-Log!$E365</f>
        <v>5.3284009994051824E-4</v>
      </c>
      <c r="AD365" s="47">
        <f>Log!I365-Log!$E365</f>
        <v>3.7849342632419285E-3</v>
      </c>
      <c r="AE365" s="47">
        <f>Log!J365-Log!$E365</f>
        <v>-3.7944778305355055E-3</v>
      </c>
      <c r="AF365" s="47">
        <f>Log!K365-Log!$E365</f>
        <v>6.0400654750764208E-3</v>
      </c>
      <c r="AG365" s="47">
        <f>Log!L365-Log!$E365</f>
        <v>1.0005767881993859E-2</v>
      </c>
      <c r="AH365" s="47">
        <f>Log!M365-Log!$E365</f>
        <v>2.0228937884404437E-2</v>
      </c>
      <c r="AI365" s="47">
        <f>Log!N365-Log!$E365</f>
        <v>-1.2799764983551544E-2</v>
      </c>
      <c r="AJ365" s="47">
        <f>Log!O365-Log!$E365</f>
        <v>-8.8146776682204511E-3</v>
      </c>
      <c r="AK365" s="47">
        <f>Log!P365-Log!$E365</f>
        <v>-7.8025253797673697E-3</v>
      </c>
      <c r="AL365" s="47">
        <f>Log!Q365-Log!$E365</f>
        <v>0.10825181677421399</v>
      </c>
      <c r="AM365" s="47">
        <f>Log!R365-Log!$E365</f>
        <v>4.379452799184963E-2</v>
      </c>
      <c r="AN365" s="47">
        <f>Log!S365-Log!$E365</f>
        <v>0.12158896823165691</v>
      </c>
    </row>
    <row r="366" spans="23:40">
      <c r="W366" s="47">
        <f>Log!B366-Log!$E366</f>
        <v>3.0582041320431047E-2</v>
      </c>
      <c r="X366" s="47">
        <f>Log!C366-Log!$E366</f>
        <v>1.0213126585163289E-2</v>
      </c>
      <c r="Y366" s="47">
        <f>Log!D366-Log!$E366</f>
        <v>1.5307809244849684E-2</v>
      </c>
      <c r="Z366" s="47">
        <f>Log!E366-Log!$E366</f>
        <v>0</v>
      </c>
      <c r="AA366" s="47">
        <f>Log!F366-Log!$E366</f>
        <v>6.0832397472212855E-4</v>
      </c>
      <c r="AB366" s="47">
        <f>Log!G366-Log!$E366</f>
        <v>3.4168373444073891E-2</v>
      </c>
      <c r="AC366" s="47">
        <f>Log!H366-Log!$E366</f>
        <v>6.3645464610839432E-3</v>
      </c>
      <c r="AD366" s="47">
        <f>Log!I366-Log!$E366</f>
        <v>1.1614446177798034E-2</v>
      </c>
      <c r="AE366" s="47">
        <f>Log!J366-Log!$E366</f>
        <v>3.9107597083033602E-3</v>
      </c>
      <c r="AF366" s="47">
        <f>Log!K366-Log!$E366</f>
        <v>6.998122073493122E-3</v>
      </c>
      <c r="AG366" s="47">
        <f>Log!L366-Log!$E366</f>
        <v>-8.4950128827888764E-5</v>
      </c>
      <c r="AH366" s="47">
        <f>Log!M366-Log!$E366</f>
        <v>1.8186153938111373E-4</v>
      </c>
      <c r="AI366" s="47">
        <f>Log!N366-Log!$E366</f>
        <v>5.3795825671389824E-3</v>
      </c>
      <c r="AJ366" s="47">
        <f>Log!O366-Log!$E366</f>
        <v>-1.3985285700143129E-2</v>
      </c>
      <c r="AK366" s="47">
        <f>Log!P366-Log!$E366</f>
        <v>2.8983008415583884E-2</v>
      </c>
      <c r="AL366" s="47">
        <f>Log!Q366-Log!$E366</f>
        <v>-9.5316956556877511E-2</v>
      </c>
      <c r="AM366" s="47">
        <f>Log!R366-Log!$E366</f>
        <v>-0.1180842721491993</v>
      </c>
      <c r="AN366" s="47">
        <f>Log!S366-Log!$E366</f>
        <v>0.2369548938691507</v>
      </c>
    </row>
    <row r="367" spans="23:40">
      <c r="W367" s="47">
        <f>Log!B367-Log!$E367</f>
        <v>-4.1491115815205787E-4</v>
      </c>
      <c r="X367" s="47">
        <f>Log!C367-Log!$E367</f>
        <v>4.0769663730269926E-4</v>
      </c>
      <c r="Y367" s="47">
        <f>Log!D367-Log!$E367</f>
        <v>5.6646951819025772E-3</v>
      </c>
      <c r="Z367" s="47">
        <f>Log!E367-Log!$E367</f>
        <v>0</v>
      </c>
      <c r="AA367" s="47">
        <f>Log!F367-Log!$E367</f>
        <v>-7.9943552319971731E-4</v>
      </c>
      <c r="AB367" s="47">
        <f>Log!G367-Log!$E367</f>
        <v>-1.3124994420577241E-2</v>
      </c>
      <c r="AC367" s="47">
        <f>Log!H367-Log!$E367</f>
        <v>-2.151210953836272E-2</v>
      </c>
      <c r="AD367" s="47">
        <f>Log!I367-Log!$E367</f>
        <v>8.9720727320997014E-3</v>
      </c>
      <c r="AE367" s="47">
        <f>Log!J367-Log!$E367</f>
        <v>-7.5790314457463599E-3</v>
      </c>
      <c r="AF367" s="47">
        <f>Log!K367-Log!$E367</f>
        <v>1.9258954634032016E-4</v>
      </c>
      <c r="AG367" s="47">
        <f>Log!L367-Log!$E367</f>
        <v>-3.9156668278917152E-3</v>
      </c>
      <c r="AH367" s="47">
        <f>Log!M367-Log!$E367</f>
        <v>-2.1882460472498737E-2</v>
      </c>
      <c r="AI367" s="47">
        <f>Log!N367-Log!$E367</f>
        <v>-1.0605047394244223E-2</v>
      </c>
      <c r="AJ367" s="47">
        <f>Log!O367-Log!$E367</f>
        <v>-1.1375668936136511E-2</v>
      </c>
      <c r="AK367" s="47">
        <f>Log!P367-Log!$E367</f>
        <v>-4.3236618775274408E-3</v>
      </c>
      <c r="AL367" s="47">
        <f>Log!Q367-Log!$E367</f>
        <v>-0.11066044876225387</v>
      </c>
      <c r="AM367" s="47">
        <f>Log!R367-Log!$E367</f>
        <v>-3.350496035408157E-2</v>
      </c>
      <c r="AN367" s="47">
        <f>Log!S367-Log!$E367</f>
        <v>-5.6755246837190257E-2</v>
      </c>
    </row>
    <row r="368" spans="23:40">
      <c r="W368" s="47">
        <f>Log!B368-Log!$E368</f>
        <v>1.1886929135470653E-2</v>
      </c>
      <c r="X368" s="47">
        <f>Log!C368-Log!$E368</f>
        <v>9.3155373998232826E-3</v>
      </c>
      <c r="Y368" s="47">
        <f>Log!D368-Log!$E368</f>
        <v>-1.6736845504384007E-2</v>
      </c>
      <c r="Z368" s="47">
        <f>Log!E368-Log!$E368</f>
        <v>0</v>
      </c>
      <c r="AA368" s="47">
        <f>Log!F368-Log!$E368</f>
        <v>3.1761105964864286E-3</v>
      </c>
      <c r="AB368" s="47">
        <f>Log!G368-Log!$E368</f>
        <v>-3.2195284132986272E-2</v>
      </c>
      <c r="AC368" s="47">
        <f>Log!H368-Log!$E368</f>
        <v>-2.2324624543768037E-3</v>
      </c>
      <c r="AD368" s="47">
        <f>Log!I368-Log!$E368</f>
        <v>-7.9775493806000051E-3</v>
      </c>
      <c r="AE368" s="47">
        <f>Log!J368-Log!$E368</f>
        <v>1.0640776152943668E-2</v>
      </c>
      <c r="AF368" s="47">
        <f>Log!K368-Log!$E368</f>
        <v>-4.9598385465962807E-3</v>
      </c>
      <c r="AG368" s="47">
        <f>Log!L368-Log!$E368</f>
        <v>-5.7199933737958134E-3</v>
      </c>
      <c r="AH368" s="47">
        <f>Log!M368-Log!$E368</f>
        <v>-3.0439676664463971E-3</v>
      </c>
      <c r="AI368" s="47">
        <f>Log!N368-Log!$E368</f>
        <v>-2.1133635246294567E-3</v>
      </c>
      <c r="AJ368" s="47">
        <f>Log!O368-Log!$E368</f>
        <v>-9.2117891244655938E-3</v>
      </c>
      <c r="AK368" s="47">
        <f>Log!P368-Log!$E368</f>
        <v>1.4006756693056916E-2</v>
      </c>
      <c r="AL368" s="47">
        <f>Log!Q368-Log!$E368</f>
        <v>0.10950902115973747</v>
      </c>
      <c r="AM368" s="47">
        <f>Log!R368-Log!$E368</f>
        <v>-1.3316840428481106E-2</v>
      </c>
      <c r="AN368" s="47">
        <f>Log!S368-Log!$E368</f>
        <v>7.7792491432483193E-2</v>
      </c>
    </row>
    <row r="369" spans="23:40">
      <c r="W369" s="47">
        <f>Log!B369-Log!$E369</f>
        <v>1.5846502615292505E-3</v>
      </c>
      <c r="X369" s="47">
        <f>Log!C369-Log!$E369</f>
        <v>-1.488869539980538E-2</v>
      </c>
      <c r="Y369" s="47">
        <f>Log!D369-Log!$E369</f>
        <v>-2.4779852603451329E-4</v>
      </c>
      <c r="Z369" s="47">
        <f>Log!E369-Log!$E369</f>
        <v>0</v>
      </c>
      <c r="AA369" s="47">
        <f>Log!F369-Log!$E369</f>
        <v>-3.355221012401959E-4</v>
      </c>
      <c r="AB369" s="47">
        <f>Log!G369-Log!$E369</f>
        <v>3.8127359379663715E-3</v>
      </c>
      <c r="AC369" s="47">
        <f>Log!H369-Log!$E369</f>
        <v>-6.572519815411953E-4</v>
      </c>
      <c r="AD369" s="47">
        <f>Log!I369-Log!$E369</f>
        <v>2.108819469954365E-6</v>
      </c>
      <c r="AE369" s="47">
        <f>Log!J369-Log!$E369</f>
        <v>4.762800434108044E-3</v>
      </c>
      <c r="AF369" s="47">
        <f>Log!K369-Log!$E369</f>
        <v>-7.4581172147185045E-4</v>
      </c>
      <c r="AG369" s="47">
        <f>Log!L369-Log!$E369</f>
        <v>4.0415637219800805E-3</v>
      </c>
      <c r="AH369" s="47">
        <f>Log!M369-Log!$E369</f>
        <v>-1.7304898813521454E-2</v>
      </c>
      <c r="AI369" s="47">
        <f>Log!N369-Log!$E369</f>
        <v>1.0466847934361636E-2</v>
      </c>
      <c r="AJ369" s="47">
        <f>Log!O369-Log!$E369</f>
        <v>-1.4011241740045425E-2</v>
      </c>
      <c r="AK369" s="47">
        <f>Log!P369-Log!$E369</f>
        <v>1.1222732601296375E-2</v>
      </c>
      <c r="AL369" s="47">
        <f>Log!Q369-Log!$E369</f>
        <v>-1.5882810006482713E-3</v>
      </c>
      <c r="AM369" s="47">
        <f>Log!R369-Log!$E369</f>
        <v>5.7128588764066984E-3</v>
      </c>
      <c r="AN369" s="47">
        <f>Log!S369-Log!$E369</f>
        <v>-1.9572234180679313E-2</v>
      </c>
    </row>
    <row r="370" spans="23:40">
      <c r="W370" s="47">
        <f>Log!B370-Log!$E370</f>
        <v>1.1154857913461002E-2</v>
      </c>
      <c r="X370" s="47">
        <f>Log!C370-Log!$E370</f>
        <v>6.8601352483355534E-3</v>
      </c>
      <c r="Y370" s="47">
        <f>Log!D370-Log!$E370</f>
        <v>-1.3573991885077765E-2</v>
      </c>
      <c r="Z370" s="47">
        <f>Log!E370-Log!$E370</f>
        <v>0</v>
      </c>
      <c r="AA370" s="47">
        <f>Log!F370-Log!$E370</f>
        <v>-9.9921487309408662E-4</v>
      </c>
      <c r="AB370" s="47">
        <f>Log!G370-Log!$E370</f>
        <v>-1.0993056697314145E-2</v>
      </c>
      <c r="AC370" s="47">
        <f>Log!H370-Log!$E370</f>
        <v>-1.4228900010948738E-2</v>
      </c>
      <c r="AD370" s="47">
        <f>Log!I370-Log!$E370</f>
        <v>-7.215610742730437E-3</v>
      </c>
      <c r="AE370" s="47">
        <f>Log!J370-Log!$E370</f>
        <v>-1.6072054568781056E-2</v>
      </c>
      <c r="AF370" s="47">
        <f>Log!K370-Log!$E370</f>
        <v>-1.1184081491767316E-2</v>
      </c>
      <c r="AG370" s="47">
        <f>Log!L370-Log!$E370</f>
        <v>-8.8785119140008546E-3</v>
      </c>
      <c r="AH370" s="47">
        <f>Log!M370-Log!$E370</f>
        <v>-1.3106425498888213E-2</v>
      </c>
      <c r="AI370" s="47">
        <f>Log!N370-Log!$E370</f>
        <v>-5.1479507495226264E-3</v>
      </c>
      <c r="AJ370" s="47">
        <f>Log!O370-Log!$E370</f>
        <v>1.304173801352055E-2</v>
      </c>
      <c r="AK370" s="47">
        <f>Log!P370-Log!$E370</f>
        <v>-2.6380676562717972E-2</v>
      </c>
      <c r="AL370" s="47">
        <f>Log!Q370-Log!$E370</f>
        <v>9.377119877347409E-2</v>
      </c>
      <c r="AM370" s="47">
        <f>Log!R370-Log!$E370</f>
        <v>2.6982123522561994E-2</v>
      </c>
      <c r="AN370" s="47">
        <f>Log!S370-Log!$E370</f>
        <v>5.7650326654051426E-2</v>
      </c>
    </row>
    <row r="371" spans="23:40">
      <c r="W371" s="47">
        <f>Log!B371-Log!$E371</f>
        <v>5.6155825891668638E-3</v>
      </c>
      <c r="X371" s="47">
        <f>Log!C371-Log!$E371</f>
        <v>7.0239463077536243E-3</v>
      </c>
      <c r="Y371" s="47">
        <f>Log!D371-Log!$E371</f>
        <v>6.4943959978252998E-3</v>
      </c>
      <c r="Z371" s="47">
        <f>Log!E371-Log!$E371</f>
        <v>0</v>
      </c>
      <c r="AA371" s="47">
        <f>Log!F371-Log!$E371</f>
        <v>3.2101322637028578E-4</v>
      </c>
      <c r="AB371" s="47">
        <f>Log!G371-Log!$E371</f>
        <v>2.179417700527404E-2</v>
      </c>
      <c r="AC371" s="47">
        <f>Log!H371-Log!$E371</f>
        <v>-1.7108865903506703E-3</v>
      </c>
      <c r="AD371" s="47">
        <f>Log!I371-Log!$E371</f>
        <v>-6.014922853716687E-4</v>
      </c>
      <c r="AE371" s="47">
        <f>Log!J371-Log!$E371</f>
        <v>1.8899530046230177E-2</v>
      </c>
      <c r="AF371" s="47">
        <f>Log!K371-Log!$E371</f>
        <v>7.8686665311081816E-3</v>
      </c>
      <c r="AG371" s="47">
        <f>Log!L371-Log!$E371</f>
        <v>1.7029626744158668E-2</v>
      </c>
      <c r="AH371" s="47">
        <f>Log!M371-Log!$E371</f>
        <v>5.1887448493446904E-3</v>
      </c>
      <c r="AI371" s="47">
        <f>Log!N371-Log!$E371</f>
        <v>-6.1339103715417657E-4</v>
      </c>
      <c r="AJ371" s="47">
        <f>Log!O371-Log!$E371</f>
        <v>1.4082790324431382E-2</v>
      </c>
      <c r="AK371" s="47">
        <f>Log!P371-Log!$E371</f>
        <v>2.4611415810808737E-2</v>
      </c>
      <c r="AL371" s="47">
        <f>Log!Q371-Log!$E371</f>
        <v>-2.0642518830319423E-2</v>
      </c>
      <c r="AM371" s="47">
        <f>Log!R371-Log!$E371</f>
        <v>-6.3532734408587296E-2</v>
      </c>
      <c r="AN371" s="47">
        <f>Log!S371-Log!$E371</f>
        <v>1.6493430768101475E-2</v>
      </c>
    </row>
    <row r="372" spans="23:40">
      <c r="W372" s="47">
        <f>Log!B372-Log!$E372</f>
        <v>1.1324748370038763E-2</v>
      </c>
      <c r="X372" s="47">
        <f>Log!C372-Log!$E372</f>
        <v>-5.6391557792144081E-3</v>
      </c>
      <c r="Y372" s="47">
        <f>Log!D372-Log!$E372</f>
        <v>9.1598867258139115E-3</v>
      </c>
      <c r="Z372" s="47">
        <f>Log!E372-Log!$E372</f>
        <v>0</v>
      </c>
      <c r="AA372" s="47">
        <f>Log!F372-Log!$E372</f>
        <v>1.2215320876257678E-3</v>
      </c>
      <c r="AB372" s="47">
        <f>Log!G372-Log!$E372</f>
        <v>-7.0207308197006062E-3</v>
      </c>
      <c r="AC372" s="47">
        <f>Log!H372-Log!$E372</f>
        <v>-2.7012454179687084E-3</v>
      </c>
      <c r="AD372" s="47">
        <f>Log!I372-Log!$E372</f>
        <v>6.3734549866506585E-3</v>
      </c>
      <c r="AE372" s="47">
        <f>Log!J372-Log!$E372</f>
        <v>-1.2210567617045155E-2</v>
      </c>
      <c r="AF372" s="47">
        <f>Log!K372-Log!$E372</f>
        <v>9.7889027541687122E-5</v>
      </c>
      <c r="AG372" s="47">
        <f>Log!L372-Log!$E372</f>
        <v>-9.9942157576264883E-4</v>
      </c>
      <c r="AH372" s="47">
        <f>Log!M372-Log!$E372</f>
        <v>-2.873514813754283E-2</v>
      </c>
      <c r="AI372" s="47">
        <f>Log!N372-Log!$E372</f>
        <v>3.3948152046710802E-3</v>
      </c>
      <c r="AJ372" s="47">
        <f>Log!O372-Log!$E372</f>
        <v>-9.6354803290307767E-3</v>
      </c>
      <c r="AK372" s="47">
        <f>Log!P372-Log!$E372</f>
        <v>2.692193043351207E-3</v>
      </c>
      <c r="AL372" s="47">
        <f>Log!Q372-Log!$E372</f>
        <v>4.613595067411233E-2</v>
      </c>
      <c r="AM372" s="47">
        <f>Log!R372-Log!$E372</f>
        <v>2.6503134222383151E-4</v>
      </c>
      <c r="AN372" s="47">
        <f>Log!S372-Log!$E372</f>
        <v>0.11055767228028845</v>
      </c>
    </row>
    <row r="373" spans="23:40">
      <c r="W373" s="47">
        <f>Log!B373-Log!$E373</f>
        <v>-4.2183569782177398E-3</v>
      </c>
      <c r="X373" s="47">
        <f>Log!C373-Log!$E373</f>
        <v>-9.2848092984332917E-3</v>
      </c>
      <c r="Y373" s="47">
        <f>Log!D373-Log!$E373</f>
        <v>-1.0041922506803566E-2</v>
      </c>
      <c r="Z373" s="47">
        <f>Log!E373-Log!$E373</f>
        <v>0</v>
      </c>
      <c r="AA373" s="47">
        <f>Log!F373-Log!$E373</f>
        <v>-1.3658290090950743E-3</v>
      </c>
      <c r="AB373" s="47">
        <f>Log!G373-Log!$E373</f>
        <v>-2.7757056874582554E-2</v>
      </c>
      <c r="AC373" s="47">
        <f>Log!H373-Log!$E373</f>
        <v>-1.2493351361118777E-2</v>
      </c>
      <c r="AD373" s="47">
        <f>Log!I373-Log!$E373</f>
        <v>-1.1586766923406754E-2</v>
      </c>
      <c r="AE373" s="47">
        <f>Log!J373-Log!$E373</f>
        <v>-9.5149268084056202E-3</v>
      </c>
      <c r="AF373" s="47">
        <f>Log!K373-Log!$E373</f>
        <v>-1.9543139881319827E-2</v>
      </c>
      <c r="AG373" s="47">
        <f>Log!L373-Log!$E373</f>
        <v>-8.6075055016064383E-3</v>
      </c>
      <c r="AH373" s="47">
        <f>Log!M373-Log!$E373</f>
        <v>-3.7834510789188334E-3</v>
      </c>
      <c r="AI373" s="47">
        <f>Log!N373-Log!$E373</f>
        <v>-2.5760155011125354E-2</v>
      </c>
      <c r="AJ373" s="47">
        <f>Log!O373-Log!$E373</f>
        <v>-1.3377987781418509E-2</v>
      </c>
      <c r="AK373" s="47">
        <f>Log!P373-Log!$E373</f>
        <v>2.0897251794412507E-4</v>
      </c>
      <c r="AL373" s="47">
        <f>Log!Q373-Log!$E373</f>
        <v>9.8684840212316535E-2</v>
      </c>
      <c r="AM373" s="47">
        <f>Log!R373-Log!$E373</f>
        <v>6.5586716949459327E-3</v>
      </c>
      <c r="AN373" s="47">
        <f>Log!S373-Log!$E373</f>
        <v>0.11739400010095197</v>
      </c>
    </row>
    <row r="374" spans="23:40">
      <c r="W374" s="47">
        <f>Log!B374-Log!$E374</f>
        <v>9.0119514955927689E-4</v>
      </c>
      <c r="X374" s="47">
        <f>Log!C374-Log!$E374</f>
        <v>-3.4044318552483299E-3</v>
      </c>
      <c r="Y374" s="47">
        <f>Log!D374-Log!$E374</f>
        <v>1.4195658683514434E-2</v>
      </c>
      <c r="Z374" s="47">
        <f>Log!E374-Log!$E374</f>
        <v>0</v>
      </c>
      <c r="AA374" s="47">
        <f>Log!F374-Log!$E374</f>
        <v>-2.4928060148090648E-4</v>
      </c>
      <c r="AB374" s="47">
        <f>Log!G374-Log!$E374</f>
        <v>8.8136509902561524E-4</v>
      </c>
      <c r="AC374" s="47">
        <f>Log!H374-Log!$E374</f>
        <v>2.2804617765899275E-3</v>
      </c>
      <c r="AD374" s="47">
        <f>Log!I374-Log!$E374</f>
        <v>1.3589185238853578E-2</v>
      </c>
      <c r="AE374" s="47">
        <f>Log!J374-Log!$E374</f>
        <v>9.6297111214553102E-3</v>
      </c>
      <c r="AF374" s="47">
        <f>Log!K374-Log!$E374</f>
        <v>6.9894301074472816E-3</v>
      </c>
      <c r="AG374" s="47">
        <f>Log!L374-Log!$E374</f>
        <v>5.567959619617634E-3</v>
      </c>
      <c r="AH374" s="47">
        <f>Log!M374-Log!$E374</f>
        <v>-6.5838377035547443E-3</v>
      </c>
      <c r="AI374" s="47">
        <f>Log!N374-Log!$E374</f>
        <v>-4.0331104666752023E-3</v>
      </c>
      <c r="AJ374" s="47">
        <f>Log!O374-Log!$E374</f>
        <v>-7.4829658125238705E-3</v>
      </c>
      <c r="AK374" s="47">
        <f>Log!P374-Log!$E374</f>
        <v>1.2443909604260043E-2</v>
      </c>
      <c r="AL374" s="47">
        <f>Log!Q374-Log!$E374</f>
        <v>7.9285145410921715E-2</v>
      </c>
      <c r="AM374" s="47">
        <f>Log!R374-Log!$E374</f>
        <v>3.6176998619181215E-2</v>
      </c>
      <c r="AN374" s="47">
        <f>Log!S374-Log!$E374</f>
        <v>0.27327631551688042</v>
      </c>
    </row>
    <row r="375" spans="23:40">
      <c r="W375" s="47">
        <f>Log!B375-Log!$E375</f>
        <v>-1.1815979932085937E-2</v>
      </c>
      <c r="X375" s="47">
        <f>Log!C375-Log!$E375</f>
        <v>-2.256199035260668E-2</v>
      </c>
      <c r="Y375" s="47">
        <f>Log!D375-Log!$E375</f>
        <v>-1.7955465498869672E-2</v>
      </c>
      <c r="Z375" s="47">
        <f>Log!E375-Log!$E375</f>
        <v>0</v>
      </c>
      <c r="AA375" s="47">
        <f>Log!F375-Log!$E375</f>
        <v>1.2501755172628689E-4</v>
      </c>
      <c r="AB375" s="47">
        <f>Log!G375-Log!$E375</f>
        <v>-6.0425991495640236E-3</v>
      </c>
      <c r="AC375" s="47">
        <f>Log!H375-Log!$E375</f>
        <v>-8.2062351179023243E-3</v>
      </c>
      <c r="AD375" s="47">
        <f>Log!I375-Log!$E375</f>
        <v>-7.3267197468640938E-3</v>
      </c>
      <c r="AE375" s="47">
        <f>Log!J375-Log!$E375</f>
        <v>-7.614329643602067E-3</v>
      </c>
      <c r="AF375" s="47">
        <f>Log!K375-Log!$E375</f>
        <v>-6.8439304818214055E-3</v>
      </c>
      <c r="AG375" s="47">
        <f>Log!L375-Log!$E375</f>
        <v>-1.4928310844700428E-2</v>
      </c>
      <c r="AH375" s="47">
        <f>Log!M375-Log!$E375</f>
        <v>-1.1192461036233595E-2</v>
      </c>
      <c r="AI375" s="47">
        <f>Log!N375-Log!$E375</f>
        <v>-9.5344820774031936E-3</v>
      </c>
      <c r="AJ375" s="47">
        <f>Log!O375-Log!$E375</f>
        <v>6.8825233223161926E-5</v>
      </c>
      <c r="AK375" s="47">
        <f>Log!P375-Log!$E375</f>
        <v>-3.0141820213593563E-2</v>
      </c>
      <c r="AL375" s="47">
        <f>Log!Q375-Log!$E375</f>
        <v>-4.1380298779354285E-2</v>
      </c>
      <c r="AM375" s="47">
        <f>Log!R375-Log!$E375</f>
        <v>-2.9945463607224127E-2</v>
      </c>
      <c r="AN375" s="47">
        <f>Log!S375-Log!$E375</f>
        <v>0.18849718268479757</v>
      </c>
    </row>
    <row r="376" spans="23:40">
      <c r="W376" s="47">
        <f>Log!B376-Log!$E376</f>
        <v>-9.7533640523468097E-3</v>
      </c>
      <c r="X376" s="47">
        <f>Log!C376-Log!$E376</f>
        <v>-9.3096221263825104E-3</v>
      </c>
      <c r="Y376" s="47">
        <f>Log!D376-Log!$E376</f>
        <v>-2.1272382608099053E-2</v>
      </c>
      <c r="Z376" s="47">
        <f>Log!E376-Log!$E376</f>
        <v>0</v>
      </c>
      <c r="AA376" s="47">
        <f>Log!F376-Log!$E376</f>
        <v>-1.3026209999018818E-3</v>
      </c>
      <c r="AB376" s="47">
        <f>Log!G376-Log!$E376</f>
        <v>-8.2832028543641092E-2</v>
      </c>
      <c r="AC376" s="47">
        <f>Log!H376-Log!$E376</f>
        <v>-4.0523994082002851E-3</v>
      </c>
      <c r="AD376" s="47">
        <f>Log!I376-Log!$E376</f>
        <v>-2.8473161304239873E-2</v>
      </c>
      <c r="AE376" s="47">
        <f>Log!J376-Log!$E376</f>
        <v>-1.4905717134855289E-3</v>
      </c>
      <c r="AF376" s="47">
        <f>Log!K376-Log!$E376</f>
        <v>-1.1507471885053152E-2</v>
      </c>
      <c r="AG376" s="47">
        <f>Log!L376-Log!$E376</f>
        <v>-5.5663823042607129E-3</v>
      </c>
      <c r="AH376" s="47">
        <f>Log!M376-Log!$E376</f>
        <v>1.8752779468794736E-2</v>
      </c>
      <c r="AI376" s="47">
        <f>Log!N376-Log!$E376</f>
        <v>6.7786132658235092E-3</v>
      </c>
      <c r="AJ376" s="47">
        <f>Log!O376-Log!$E376</f>
        <v>-1.2216715152081274E-2</v>
      </c>
      <c r="AK376" s="47">
        <f>Log!P376-Log!$E376</f>
        <v>-1.7633978886470766E-2</v>
      </c>
      <c r="AL376" s="47">
        <f>Log!Q376-Log!$E376</f>
        <v>-0.17900423630743686</v>
      </c>
      <c r="AM376" s="47">
        <f>Log!R376-Log!$E376</f>
        <v>2.9705319392891782E-2</v>
      </c>
      <c r="AN376" s="47">
        <f>Log!S376-Log!$E376</f>
        <v>0.61678250040026072</v>
      </c>
    </row>
    <row r="377" spans="23:40">
      <c r="W377" s="47">
        <f>Log!B377-Log!$E377</f>
        <v>2.7966822381300716E-2</v>
      </c>
      <c r="X377" s="47">
        <f>Log!C377-Log!$E377</f>
        <v>1.7028231651797301E-3</v>
      </c>
      <c r="Y377" s="47">
        <f>Log!D377-Log!$E377</f>
        <v>1.0151208383290486E-2</v>
      </c>
      <c r="Z377" s="47">
        <f>Log!E377-Log!$E377</f>
        <v>0</v>
      </c>
      <c r="AA377" s="47">
        <f>Log!F377-Log!$E377</f>
        <v>1.3137271837458941E-3</v>
      </c>
      <c r="AB377" s="47">
        <f>Log!G377-Log!$E377</f>
        <v>-1.7115979256414711E-3</v>
      </c>
      <c r="AC377" s="47">
        <f>Log!H377-Log!$E377</f>
        <v>-7.0229988349609007E-3</v>
      </c>
      <c r="AD377" s="47">
        <f>Log!I377-Log!$E377</f>
        <v>2.8483773774521434E-3</v>
      </c>
      <c r="AE377" s="47">
        <f>Log!J377-Log!$E377</f>
        <v>2.3315362742724974E-3</v>
      </c>
      <c r="AF377" s="47">
        <f>Log!K377-Log!$E377</f>
        <v>-1.966710332385423E-3</v>
      </c>
      <c r="AG377" s="47">
        <f>Log!L377-Log!$E377</f>
        <v>-3.6615875000061554E-4</v>
      </c>
      <c r="AH377" s="47">
        <f>Log!M377-Log!$E377</f>
        <v>-2.2818681481394411E-3</v>
      </c>
      <c r="AI377" s="47">
        <f>Log!N377-Log!$E377</f>
        <v>-3.9190064103852926E-3</v>
      </c>
      <c r="AJ377" s="47">
        <f>Log!O377-Log!$E377</f>
        <v>-2.0070788325451578E-2</v>
      </c>
      <c r="AK377" s="47">
        <f>Log!P377-Log!$E377</f>
        <v>1.1660802033745544E-2</v>
      </c>
      <c r="AL377" s="47">
        <f>Log!Q377-Log!$E377</f>
        <v>-6.2659975555695593E-2</v>
      </c>
      <c r="AM377" s="47">
        <f>Log!R377-Log!$E377</f>
        <v>2.0430250774805647E-2</v>
      </c>
      <c r="AN377" s="47">
        <f>Log!S377-Log!$E377</f>
        <v>0.15128249868419652</v>
      </c>
    </row>
    <row r="378" spans="23:40">
      <c r="W378" s="47">
        <f>Log!B378-Log!$E378</f>
        <v>1.0672857082514335E-2</v>
      </c>
      <c r="X378" s="47">
        <f>Log!C378-Log!$E378</f>
        <v>4.3890363036491065E-3</v>
      </c>
      <c r="Y378" s="47">
        <f>Log!D378-Log!$E378</f>
        <v>1.5128872838983468E-2</v>
      </c>
      <c r="Z378" s="47">
        <f>Log!E378-Log!$E378</f>
        <v>0</v>
      </c>
      <c r="AA378" s="47">
        <f>Log!F378-Log!$E378</f>
        <v>1.8767251561101206E-5</v>
      </c>
      <c r="AB378" s="47">
        <f>Log!G378-Log!$E378</f>
        <v>-9.4084689582239148E-3</v>
      </c>
      <c r="AC378" s="47">
        <f>Log!H378-Log!$E378</f>
        <v>1.2842653393858119E-2</v>
      </c>
      <c r="AD378" s="47">
        <f>Log!I378-Log!$E378</f>
        <v>1.7307868349763687E-2</v>
      </c>
      <c r="AE378" s="47">
        <f>Log!J378-Log!$E378</f>
        <v>1.602723748259155E-2</v>
      </c>
      <c r="AF378" s="47">
        <f>Log!K378-Log!$E378</f>
        <v>1.9318085204579845E-2</v>
      </c>
      <c r="AG378" s="47">
        <f>Log!L378-Log!$E378</f>
        <v>2.1981682405422972E-2</v>
      </c>
      <c r="AH378" s="47">
        <f>Log!M378-Log!$E378</f>
        <v>-9.2379712712230676E-3</v>
      </c>
      <c r="AI378" s="47">
        <f>Log!N378-Log!$E378</f>
        <v>1.5571897015935109E-2</v>
      </c>
      <c r="AJ378" s="47">
        <f>Log!O378-Log!$E378</f>
        <v>2.8613885930850277E-2</v>
      </c>
      <c r="AK378" s="47">
        <f>Log!P378-Log!$E378</f>
        <v>2.0870292351368072E-2</v>
      </c>
      <c r="AL378" s="47">
        <f>Log!Q378-Log!$E378</f>
        <v>0.13329328588500852</v>
      </c>
      <c r="AM378" s="47">
        <f>Log!R378-Log!$E378</f>
        <v>0.70489606200781163</v>
      </c>
      <c r="AN378" s="47">
        <f>Log!S378-Log!$E378</f>
        <v>-3.2637304942956948E-2</v>
      </c>
    </row>
    <row r="379" spans="23:40">
      <c r="W379" s="47">
        <f>Log!B379-Log!$E379</f>
        <v>-1.1649097766280592E-2</v>
      </c>
      <c r="X379" s="47">
        <f>Log!C379-Log!$E379</f>
        <v>2.9852343696728754E-3</v>
      </c>
      <c r="Y379" s="47">
        <f>Log!D379-Log!$E379</f>
        <v>-3.6497893259287892E-3</v>
      </c>
      <c r="Z379" s="47">
        <f>Log!E379-Log!$E379</f>
        <v>0</v>
      </c>
      <c r="AA379" s="47">
        <f>Log!F379-Log!$E379</f>
        <v>-2.1827117629396632E-4</v>
      </c>
      <c r="AB379" s="47">
        <f>Log!G379-Log!$E379</f>
        <v>3.4922815009329429E-2</v>
      </c>
      <c r="AC379" s="47">
        <f>Log!H379-Log!$E379</f>
        <v>-3.4774284262353242E-3</v>
      </c>
      <c r="AD379" s="47">
        <f>Log!I379-Log!$E379</f>
        <v>-1.540598031784178E-2</v>
      </c>
      <c r="AE379" s="47">
        <f>Log!J379-Log!$E379</f>
        <v>-6.0841674165121231E-4</v>
      </c>
      <c r="AF379" s="47">
        <f>Log!K379-Log!$E379</f>
        <v>-6.6659544116652019E-3</v>
      </c>
      <c r="AG379" s="47">
        <f>Log!L379-Log!$E379</f>
        <v>-4.2600415824587999E-3</v>
      </c>
      <c r="AH379" s="47">
        <f>Log!M379-Log!$E379</f>
        <v>-1.739050578729882E-2</v>
      </c>
      <c r="AI379" s="47">
        <f>Log!N379-Log!$E379</f>
        <v>1.1268015729214735E-3</v>
      </c>
      <c r="AJ379" s="47">
        <f>Log!O379-Log!$E379</f>
        <v>2.5725078067274122E-3</v>
      </c>
      <c r="AK379" s="47">
        <f>Log!P379-Log!$E379</f>
        <v>-2.657567019343313E-3</v>
      </c>
      <c r="AL379" s="47">
        <f>Log!Q379-Log!$E379</f>
        <v>8.8727861721782417E-2</v>
      </c>
      <c r="AM379" s="47">
        <f>Log!R379-Log!$E379</f>
        <v>0.10945959961666815</v>
      </c>
      <c r="AN379" s="47">
        <f>Log!S379-Log!$E379</f>
        <v>-0.10904852954130545</v>
      </c>
    </row>
    <row r="380" spans="23:40">
      <c r="W380" s="47">
        <f>Log!B380-Log!$E380</f>
        <v>9.0789647673105867E-3</v>
      </c>
      <c r="X380" s="47">
        <f>Log!C380-Log!$E380</f>
        <v>-2.297218948643257E-3</v>
      </c>
      <c r="Y380" s="47">
        <f>Log!D380-Log!$E380</f>
        <v>1.3659803536381614E-2</v>
      </c>
      <c r="Z380" s="47">
        <f>Log!E380-Log!$E380</f>
        <v>0</v>
      </c>
      <c r="AA380" s="47">
        <f>Log!F380-Log!$E380</f>
        <v>-1.3373424610655139E-3</v>
      </c>
      <c r="AB380" s="47">
        <f>Log!G380-Log!$E380</f>
        <v>4.9057795577021709E-2</v>
      </c>
      <c r="AC380" s="47">
        <f>Log!H380-Log!$E380</f>
        <v>6.4896131945532641E-3</v>
      </c>
      <c r="AD380" s="47">
        <f>Log!I380-Log!$E380</f>
        <v>1.9705519005143189E-2</v>
      </c>
      <c r="AE380" s="47">
        <f>Log!J380-Log!$E380</f>
        <v>-9.7696775981893306E-4</v>
      </c>
      <c r="AF380" s="47">
        <f>Log!K380-Log!$E380</f>
        <v>7.8849272104753506E-3</v>
      </c>
      <c r="AG380" s="47">
        <f>Log!L380-Log!$E380</f>
        <v>2.0750310098784975E-3</v>
      </c>
      <c r="AH380" s="47">
        <f>Log!M380-Log!$E380</f>
        <v>5.887234614259414E-3</v>
      </c>
      <c r="AI380" s="47">
        <f>Log!N380-Log!$E380</f>
        <v>-8.4152330690128382E-3</v>
      </c>
      <c r="AJ380" s="47">
        <f>Log!O380-Log!$E380</f>
        <v>8.9257467516415945E-3</v>
      </c>
      <c r="AK380" s="47">
        <f>Log!P380-Log!$E380</f>
        <v>1.8307594262891375E-2</v>
      </c>
      <c r="AL380" s="47">
        <f>Log!Q380-Log!$E380</f>
        <v>-1.8683060661267396E-2</v>
      </c>
      <c r="AM380" s="47">
        <f>Log!R380-Log!$E380</f>
        <v>0.24630949061032326</v>
      </c>
      <c r="AN380" s="47">
        <f>Log!S380-Log!$E380</f>
        <v>0.10241788552229772</v>
      </c>
    </row>
    <row r="381" spans="23:40">
      <c r="W381" s="47">
        <f>Log!B381-Log!$E381</f>
        <v>4.2102399046465289E-3</v>
      </c>
      <c r="X381" s="47">
        <f>Log!C381-Log!$E381</f>
        <v>1.0681430422073828E-2</v>
      </c>
      <c r="Y381" s="47">
        <f>Log!D381-Log!$E381</f>
        <v>1.908489701039276E-2</v>
      </c>
      <c r="Z381" s="47">
        <f>Log!E381-Log!$E381</f>
        <v>0</v>
      </c>
      <c r="AA381" s="47">
        <f>Log!F381-Log!$E381</f>
        <v>1.1200389349616535E-3</v>
      </c>
      <c r="AB381" s="47">
        <f>Log!G381-Log!$E381</f>
        <v>1.8865620649259521E-2</v>
      </c>
      <c r="AC381" s="47">
        <f>Log!H381-Log!$E381</f>
        <v>1.0674990091808084E-2</v>
      </c>
      <c r="AD381" s="47">
        <f>Log!I381-Log!$E381</f>
        <v>2.375251644555882E-2</v>
      </c>
      <c r="AE381" s="47">
        <f>Log!J381-Log!$E381</f>
        <v>1.2236229514051945E-2</v>
      </c>
      <c r="AF381" s="47">
        <f>Log!K381-Log!$E381</f>
        <v>7.1674759087442131E-3</v>
      </c>
      <c r="AG381" s="47">
        <f>Log!L381-Log!$E381</f>
        <v>1.6632417336045008E-2</v>
      </c>
      <c r="AH381" s="47">
        <f>Log!M381-Log!$E381</f>
        <v>4.5603813408527389E-3</v>
      </c>
      <c r="AI381" s="47">
        <f>Log!N381-Log!$E381</f>
        <v>7.6685164746865229E-4</v>
      </c>
      <c r="AJ381" s="47">
        <f>Log!O381-Log!$E381</f>
        <v>-5.674822749983351E-3</v>
      </c>
      <c r="AK381" s="47">
        <f>Log!P381-Log!$E381</f>
        <v>2.5428465122498564E-2</v>
      </c>
      <c r="AL381" s="47">
        <f>Log!Q381-Log!$E381</f>
        <v>6.6823870507174865E-2</v>
      </c>
      <c r="AM381" s="47">
        <f>Log!R381-Log!$E381</f>
        <v>0.26301834519873823</v>
      </c>
      <c r="AN381" s="47">
        <f>Log!S381-Log!$E381</f>
        <v>1.8098779861292741E-2</v>
      </c>
    </row>
    <row r="382" spans="23:40">
      <c r="W382" s="47">
        <f>Log!B382-Log!$E382</f>
        <v>-6.3871262353915629E-3</v>
      </c>
      <c r="X382" s="47">
        <f>Log!C382-Log!$E382</f>
        <v>-1.6620118159871265E-2</v>
      </c>
      <c r="Y382" s="47">
        <f>Log!D382-Log!$E382</f>
        <v>-4.8755338344639073E-3</v>
      </c>
      <c r="Z382" s="47">
        <f>Log!E382-Log!$E382</f>
        <v>0</v>
      </c>
      <c r="AA382" s="47">
        <f>Log!F382-Log!$E382</f>
        <v>2.1317169037809698E-3</v>
      </c>
      <c r="AB382" s="47">
        <f>Log!G382-Log!$E382</f>
        <v>-7.8234699070443739E-2</v>
      </c>
      <c r="AC382" s="47">
        <f>Log!H382-Log!$E382</f>
        <v>-5.5367123468482334E-3</v>
      </c>
      <c r="AD382" s="47">
        <f>Log!I382-Log!$E382</f>
        <v>1.4811349749903249E-3</v>
      </c>
      <c r="AE382" s="47">
        <f>Log!J382-Log!$E382</f>
        <v>-4.8939210866819141E-3</v>
      </c>
      <c r="AF382" s="47">
        <f>Log!K382-Log!$E382</f>
        <v>1.1712215424124137E-3</v>
      </c>
      <c r="AG382" s="47">
        <f>Log!L382-Log!$E382</f>
        <v>-1.1654074425720921E-3</v>
      </c>
      <c r="AH382" s="47">
        <f>Log!M382-Log!$E382</f>
        <v>-2.744036006148988E-2</v>
      </c>
      <c r="AI382" s="47">
        <f>Log!N382-Log!$E382</f>
        <v>-3.2481409290577292E-3</v>
      </c>
      <c r="AJ382" s="47">
        <f>Log!O382-Log!$E382</f>
        <v>6.6412331075382386E-3</v>
      </c>
      <c r="AK382" s="47">
        <f>Log!P382-Log!$E382</f>
        <v>-8.4371730334339423E-3</v>
      </c>
      <c r="AL382" s="47">
        <f>Log!Q382-Log!$E382</f>
        <v>7.3739688374189594E-2</v>
      </c>
      <c r="AM382" s="47">
        <f>Log!R382-Log!$E382</f>
        <v>2.5868194886771351E-2</v>
      </c>
      <c r="AN382" s="47">
        <f>Log!S382-Log!$E382</f>
        <v>0.48787078367585329</v>
      </c>
    </row>
    <row r="383" spans="23:40">
      <c r="W383" s="47">
        <f>Log!B383-Log!$E383</f>
        <v>-5.2814300438295547E-3</v>
      </c>
      <c r="X383" s="47">
        <f>Log!C383-Log!$E383</f>
        <v>-2.6303642688235013E-2</v>
      </c>
      <c r="Y383" s="47">
        <f>Log!D383-Log!$E383</f>
        <v>-3.0377514671127551E-2</v>
      </c>
      <c r="Z383" s="47">
        <f>Log!E383-Log!$E383</f>
        <v>0</v>
      </c>
      <c r="AA383" s="47">
        <f>Log!F383-Log!$E383</f>
        <v>-5.2143691460169311E-4</v>
      </c>
      <c r="AB383" s="47">
        <f>Log!G383-Log!$E383</f>
        <v>-2.390826164868735E-2</v>
      </c>
      <c r="AC383" s="47">
        <f>Log!H383-Log!$E383</f>
        <v>-2.0219772141471987E-2</v>
      </c>
      <c r="AD383" s="47">
        <f>Log!I383-Log!$E383</f>
        <v>-3.617888769918487E-2</v>
      </c>
      <c r="AE383" s="47">
        <f>Log!J383-Log!$E383</f>
        <v>-1.9400354850609671E-2</v>
      </c>
      <c r="AF383" s="47">
        <f>Log!K383-Log!$E383</f>
        <v>-1.5052432814681833E-2</v>
      </c>
      <c r="AG383" s="47">
        <f>Log!L383-Log!$E383</f>
        <v>-2.1277660383407188E-2</v>
      </c>
      <c r="AH383" s="47">
        <f>Log!M383-Log!$E383</f>
        <v>-5.0358877197408756E-3</v>
      </c>
      <c r="AI383" s="47">
        <f>Log!N383-Log!$E383</f>
        <v>6.2957152267184499E-3</v>
      </c>
      <c r="AJ383" s="47">
        <f>Log!O383-Log!$E383</f>
        <v>5.2050837389773993E-3</v>
      </c>
      <c r="AK383" s="47">
        <f>Log!P383-Log!$E383</f>
        <v>-3.2962447875201611E-2</v>
      </c>
      <c r="AL383" s="47">
        <f>Log!Q383-Log!$E383</f>
        <v>0.12013136742479588</v>
      </c>
      <c r="AM383" s="47">
        <f>Log!R383-Log!$E383</f>
        <v>0.61572616505067668</v>
      </c>
      <c r="AN383" s="47">
        <f>Log!S383-Log!$E383</f>
        <v>0.10553640042242979</v>
      </c>
    </row>
    <row r="384" spans="23:40">
      <c r="W384" s="47">
        <f>Log!B384-Log!$E384</f>
        <v>-1.4066645072168399E-2</v>
      </c>
      <c r="X384" s="47">
        <f>Log!C384-Log!$E384</f>
        <v>-8.3296437203992015E-3</v>
      </c>
      <c r="Y384" s="47">
        <f>Log!D384-Log!$E384</f>
        <v>-6.922473955503031E-3</v>
      </c>
      <c r="Z384" s="47">
        <f>Log!E384-Log!$E384</f>
        <v>0</v>
      </c>
      <c r="AA384" s="47">
        <f>Log!F384-Log!$E384</f>
        <v>-1.6970791009226008E-4</v>
      </c>
      <c r="AB384" s="47">
        <f>Log!G384-Log!$E384</f>
        <v>-6.196427999676437E-2</v>
      </c>
      <c r="AC384" s="47">
        <f>Log!H384-Log!$E384</f>
        <v>-1.1475182918562168E-2</v>
      </c>
      <c r="AD384" s="47">
        <f>Log!I384-Log!$E384</f>
        <v>-1.7334829349337499E-2</v>
      </c>
      <c r="AE384" s="47">
        <f>Log!J384-Log!$E384</f>
        <v>-1.5426453604601716E-2</v>
      </c>
      <c r="AF384" s="47">
        <f>Log!K384-Log!$E384</f>
        <v>-1.3183327357220335E-2</v>
      </c>
      <c r="AG384" s="47">
        <f>Log!L384-Log!$E384</f>
        <v>-1.4495584417443882E-2</v>
      </c>
      <c r="AH384" s="47">
        <f>Log!M384-Log!$E384</f>
        <v>-3.0583106183033892E-4</v>
      </c>
      <c r="AI384" s="47">
        <f>Log!N384-Log!$E384</f>
        <v>-8.317136492147147E-3</v>
      </c>
      <c r="AJ384" s="47">
        <f>Log!O384-Log!$E384</f>
        <v>-1.3328194854059332E-3</v>
      </c>
      <c r="AK384" s="47">
        <f>Log!P384-Log!$E384</f>
        <v>-4.0083746503266529E-2</v>
      </c>
      <c r="AL384" s="47">
        <f>Log!Q384-Log!$E384</f>
        <v>0.12151203083917606</v>
      </c>
      <c r="AM384" s="47">
        <f>Log!R384-Log!$E384</f>
        <v>-5.9474303753798717E-2</v>
      </c>
      <c r="AN384" s="47">
        <f>Log!S384-Log!$E384</f>
        <v>-2.9207829463375707E-2</v>
      </c>
    </row>
    <row r="385" spans="23:40">
      <c r="W385" s="47">
        <f>Log!B385-Log!$E385</f>
        <v>1.708498664362175E-2</v>
      </c>
      <c r="X385" s="47">
        <f>Log!C385-Log!$E385</f>
        <v>-2.3383526750020926E-3</v>
      </c>
      <c r="Y385" s="47">
        <f>Log!D385-Log!$E385</f>
        <v>-3.285370585982484E-3</v>
      </c>
      <c r="Z385" s="47">
        <f>Log!E385-Log!$E385</f>
        <v>0</v>
      </c>
      <c r="AA385" s="47">
        <f>Log!F385-Log!$E385</f>
        <v>6.2684429663136085E-4</v>
      </c>
      <c r="AB385" s="47">
        <f>Log!G385-Log!$E385</f>
        <v>3.6819282515757286E-2</v>
      </c>
      <c r="AC385" s="47">
        <f>Log!H385-Log!$E385</f>
        <v>1.1717204212416776E-3</v>
      </c>
      <c r="AD385" s="47">
        <f>Log!I385-Log!$E385</f>
        <v>6.8152779278847463E-3</v>
      </c>
      <c r="AE385" s="47">
        <f>Log!J385-Log!$E385</f>
        <v>2.5646342966922191E-3</v>
      </c>
      <c r="AF385" s="47">
        <f>Log!K385-Log!$E385</f>
        <v>6.07096359502181E-3</v>
      </c>
      <c r="AG385" s="47">
        <f>Log!L385-Log!$E385</f>
        <v>6.2114996501245311E-3</v>
      </c>
      <c r="AH385" s="47">
        <f>Log!M385-Log!$E385</f>
        <v>1.697776074848251E-2</v>
      </c>
      <c r="AI385" s="47">
        <f>Log!N385-Log!$E385</f>
        <v>1.030504164438565E-2</v>
      </c>
      <c r="AJ385" s="47">
        <f>Log!O385-Log!$E385</f>
        <v>4.2317495550540443E-3</v>
      </c>
      <c r="AK385" s="47">
        <f>Log!P385-Log!$E385</f>
        <v>4.4294628616682093E-3</v>
      </c>
      <c r="AL385" s="47">
        <f>Log!Q385-Log!$E385</f>
        <v>0.14457724972952976</v>
      </c>
      <c r="AM385" s="47">
        <f>Log!R385-Log!$E385</f>
        <v>-7.3841046294453108E-2</v>
      </c>
      <c r="AN385" s="47">
        <f>Log!S385-Log!$E385</f>
        <v>0.51372179044556676</v>
      </c>
    </row>
    <row r="386" spans="23:40">
      <c r="W386" s="47">
        <f>Log!B386-Log!$E386</f>
        <v>-1.4385979414955776E-2</v>
      </c>
      <c r="X386" s="47">
        <f>Log!C386-Log!$E386</f>
        <v>1.243088827640694E-2</v>
      </c>
      <c r="Y386" s="47">
        <f>Log!D386-Log!$E386</f>
        <v>6.4841701029667159E-3</v>
      </c>
      <c r="Z386" s="47">
        <f>Log!E386-Log!$E386</f>
        <v>0</v>
      </c>
      <c r="AA386" s="47">
        <f>Log!F386-Log!$E386</f>
        <v>1.1828700735187106E-3</v>
      </c>
      <c r="AB386" s="47">
        <f>Log!G386-Log!$E386</f>
        <v>5.2101736622714966E-2</v>
      </c>
      <c r="AC386" s="47">
        <f>Log!H386-Log!$E386</f>
        <v>1.9763420736661876E-3</v>
      </c>
      <c r="AD386" s="47">
        <f>Log!I386-Log!$E386</f>
        <v>2.7612538456882481E-5</v>
      </c>
      <c r="AE386" s="47">
        <f>Log!J386-Log!$E386</f>
        <v>1.260644079252092E-2</v>
      </c>
      <c r="AF386" s="47">
        <f>Log!K386-Log!$E386</f>
        <v>-5.0265274955210021E-3</v>
      </c>
      <c r="AG386" s="47">
        <f>Log!L386-Log!$E386</f>
        <v>7.2845996272543779E-3</v>
      </c>
      <c r="AH386" s="47">
        <f>Log!M386-Log!$E386</f>
        <v>9.067400800623057E-4</v>
      </c>
      <c r="AI386" s="47">
        <f>Log!N386-Log!$E386</f>
        <v>-7.5198015870186997E-3</v>
      </c>
      <c r="AJ386" s="47">
        <f>Log!O386-Log!$E386</f>
        <v>-8.0640502948458887E-3</v>
      </c>
      <c r="AK386" s="47">
        <f>Log!P386-Log!$E386</f>
        <v>1.8745067770310223E-2</v>
      </c>
      <c r="AL386" s="47">
        <f>Log!Q386-Log!$E386</f>
        <v>6.7501935182731287E-2</v>
      </c>
      <c r="AM386" s="47">
        <f>Log!R386-Log!$E386</f>
        <v>-8.6355988500638137E-2</v>
      </c>
      <c r="AN386" s="47">
        <f>Log!S386-Log!$E386</f>
        <v>0.15431931544992739</v>
      </c>
    </row>
    <row r="387" spans="23:40">
      <c r="W387" s="47">
        <f>Log!B387-Log!$E387</f>
        <v>6.4581843394312926E-3</v>
      </c>
      <c r="X387" s="47">
        <f>Log!C387-Log!$E387</f>
        <v>-2.038840789809415E-3</v>
      </c>
      <c r="Y387" s="47">
        <f>Log!D387-Log!$E387</f>
        <v>-1.9395896790534717E-4</v>
      </c>
      <c r="Z387" s="47">
        <f>Log!E387-Log!$E387</f>
        <v>0</v>
      </c>
      <c r="AA387" s="47">
        <f>Log!F387-Log!$E387</f>
        <v>-4.5748647219688403E-4</v>
      </c>
      <c r="AB387" s="47">
        <f>Log!G387-Log!$E387</f>
        <v>-3.6773618490148978E-2</v>
      </c>
      <c r="AC387" s="47">
        <f>Log!H387-Log!$E387</f>
        <v>-8.3933504379110103E-3</v>
      </c>
      <c r="AD387" s="47">
        <f>Log!I387-Log!$E387</f>
        <v>-1.6748987152112246E-5</v>
      </c>
      <c r="AE387" s="47">
        <f>Log!J387-Log!$E387</f>
        <v>-6.8485855578415723E-3</v>
      </c>
      <c r="AF387" s="47">
        <f>Log!K387-Log!$E387</f>
        <v>-3.3926089911081253E-3</v>
      </c>
      <c r="AG387" s="47">
        <f>Log!L387-Log!$E387</f>
        <v>-8.2658837494102352E-3</v>
      </c>
      <c r="AH387" s="47">
        <f>Log!M387-Log!$E387</f>
        <v>-2.5912395530362821E-2</v>
      </c>
      <c r="AI387" s="47">
        <f>Log!N387-Log!$E387</f>
        <v>1.5789392592106211E-2</v>
      </c>
      <c r="AJ387" s="47">
        <f>Log!O387-Log!$E387</f>
        <v>-4.7334503123278721E-5</v>
      </c>
      <c r="AK387" s="47">
        <f>Log!P387-Log!$E387</f>
        <v>7.4660131495310478E-4</v>
      </c>
      <c r="AL387" s="47">
        <f>Log!Q387-Log!$E387</f>
        <v>0.13325259323723757</v>
      </c>
      <c r="AM387" s="47">
        <f>Log!R387-Log!$E387</f>
        <v>0.14564606420756857</v>
      </c>
      <c r="AN387" s="47">
        <f>Log!S387-Log!$E387</f>
        <v>0.33945075427846261</v>
      </c>
    </row>
    <row r="388" spans="23:40">
      <c r="W388" s="47">
        <f>Log!B388-Log!$E388</f>
        <v>-1.4363481323342473E-2</v>
      </c>
      <c r="X388" s="47">
        <f>Log!C388-Log!$E388</f>
        <v>-1.0039244576265956E-2</v>
      </c>
      <c r="Y388" s="47">
        <f>Log!D388-Log!$E388</f>
        <v>3.6448875141961816E-3</v>
      </c>
      <c r="Z388" s="47">
        <f>Log!E388-Log!$E388</f>
        <v>0</v>
      </c>
      <c r="AA388" s="47">
        <f>Log!F388-Log!$E388</f>
        <v>6.9299195726994778E-4</v>
      </c>
      <c r="AB388" s="47">
        <f>Log!G388-Log!$E388</f>
        <v>-5.5057882843073301E-2</v>
      </c>
      <c r="AC388" s="47">
        <f>Log!H388-Log!$E388</f>
        <v>-1.1219461950793867E-2</v>
      </c>
      <c r="AD388" s="47">
        <f>Log!I388-Log!$E388</f>
        <v>1.3714846131071545E-3</v>
      </c>
      <c r="AE388" s="47">
        <f>Log!J388-Log!$E388</f>
        <v>-1.115966457447747E-2</v>
      </c>
      <c r="AF388" s="47">
        <f>Log!K388-Log!$E388</f>
        <v>-3.5315568316027796E-3</v>
      </c>
      <c r="AG388" s="47">
        <f>Log!L388-Log!$E388</f>
        <v>-3.3923718152614434E-3</v>
      </c>
      <c r="AH388" s="47">
        <f>Log!M388-Log!$E388</f>
        <v>-1.1956206490854403E-2</v>
      </c>
      <c r="AI388" s="47">
        <f>Log!N388-Log!$E388</f>
        <v>-1.401188938842891E-2</v>
      </c>
      <c r="AJ388" s="47">
        <f>Log!O388-Log!$E388</f>
        <v>-2.7532483283852622E-2</v>
      </c>
      <c r="AK388" s="47">
        <f>Log!P388-Log!$E388</f>
        <v>-5.6729211885436469E-3</v>
      </c>
      <c r="AL388" s="47">
        <f>Log!Q388-Log!$E388</f>
        <v>0.15189793228989532</v>
      </c>
      <c r="AM388" s="47">
        <f>Log!R388-Log!$E388</f>
        <v>0.17519418321242705</v>
      </c>
      <c r="AN388" s="47">
        <f>Log!S388-Log!$E388</f>
        <v>0.31495281037099354</v>
      </c>
    </row>
    <row r="389" spans="23:40">
      <c r="W389" s="47">
        <f>Log!B389-Log!$E389</f>
        <v>5.177089352997568E-3</v>
      </c>
      <c r="X389" s="47">
        <f>Log!C389-Log!$E389</f>
        <v>4.5923998109866793E-3</v>
      </c>
      <c r="Y389" s="47">
        <f>Log!D389-Log!$E389</f>
        <v>5.1228538193239231E-4</v>
      </c>
      <c r="Z389" s="47">
        <f>Log!E389-Log!$E389</f>
        <v>0</v>
      </c>
      <c r="AA389" s="47">
        <f>Log!F389-Log!$E389</f>
        <v>1.075498041429636E-3</v>
      </c>
      <c r="AB389" s="47">
        <f>Log!G389-Log!$E389</f>
        <v>-3.0262775400779832E-2</v>
      </c>
      <c r="AC389" s="47">
        <f>Log!H389-Log!$E389</f>
        <v>6.342243143034056E-3</v>
      </c>
      <c r="AD389" s="47">
        <f>Log!I389-Log!$E389</f>
        <v>4.4145344946635908E-3</v>
      </c>
      <c r="AE389" s="47">
        <f>Log!J389-Log!$E389</f>
        <v>4.7834312548930861E-3</v>
      </c>
      <c r="AF389" s="47">
        <f>Log!K389-Log!$E389</f>
        <v>3.0772437469433231E-3</v>
      </c>
      <c r="AG389" s="47">
        <f>Log!L389-Log!$E389</f>
        <v>-3.9186439935629085E-3</v>
      </c>
      <c r="AH389" s="47">
        <f>Log!M389-Log!$E389</f>
        <v>-2.2241589875661664E-3</v>
      </c>
      <c r="AI389" s="47">
        <f>Log!N389-Log!$E389</f>
        <v>1.5345749296324283E-2</v>
      </c>
      <c r="AJ389" s="47">
        <f>Log!O389-Log!$E389</f>
        <v>9.8691265464374289E-3</v>
      </c>
      <c r="AK389" s="47">
        <f>Log!P389-Log!$E389</f>
        <v>-1.8217652025393719E-3</v>
      </c>
      <c r="AL389" s="47">
        <f>Log!Q389-Log!$E389</f>
        <v>-0.15129342598277398</v>
      </c>
      <c r="AM389" s="47">
        <f>Log!R389-Log!$E389</f>
        <v>0.27065383051346498</v>
      </c>
      <c r="AN389" s="47">
        <f>Log!S389-Log!$E389</f>
        <v>4.0729667372769861E-2</v>
      </c>
    </row>
    <row r="390" spans="23:40">
      <c r="W390" s="47">
        <f>Log!B390-Log!$E390</f>
        <v>-1.0008745861496082E-2</v>
      </c>
      <c r="X390" s="47">
        <f>Log!C390-Log!$E390</f>
        <v>1.8419426046842172E-2</v>
      </c>
      <c r="Y390" s="47">
        <f>Log!D390-Log!$E390</f>
        <v>1.1680777685629333E-2</v>
      </c>
      <c r="Z390" s="47">
        <f>Log!E390-Log!$E390</f>
        <v>0</v>
      </c>
      <c r="AA390" s="47">
        <f>Log!F390-Log!$E390</f>
        <v>-1.525441206773624E-3</v>
      </c>
      <c r="AB390" s="47">
        <f>Log!G390-Log!$E390</f>
        <v>-1.6566028844584788E-2</v>
      </c>
      <c r="AC390" s="47">
        <f>Log!H390-Log!$E390</f>
        <v>1.0464812058855596E-3</v>
      </c>
      <c r="AD390" s="47">
        <f>Log!I390-Log!$E390</f>
        <v>1.2557593956905092E-2</v>
      </c>
      <c r="AE390" s="47">
        <f>Log!J390-Log!$E390</f>
        <v>4.0830787313160385E-3</v>
      </c>
      <c r="AF390" s="47">
        <f>Log!K390-Log!$E390</f>
        <v>-1.918927901030114E-3</v>
      </c>
      <c r="AG390" s="47">
        <f>Log!L390-Log!$E390</f>
        <v>-1.4913045135925851E-3</v>
      </c>
      <c r="AH390" s="47">
        <f>Log!M390-Log!$E390</f>
        <v>-1.4338267765002415E-4</v>
      </c>
      <c r="AI390" s="47">
        <f>Log!N390-Log!$E390</f>
        <v>-7.71067787913073E-3</v>
      </c>
      <c r="AJ390" s="47">
        <f>Log!O390-Log!$E390</f>
        <v>-9.5393098522189648E-3</v>
      </c>
      <c r="AK390" s="47">
        <f>Log!P390-Log!$E390</f>
        <v>-7.7604865245179469E-3</v>
      </c>
      <c r="AL390" s="47">
        <f>Log!Q390-Log!$E390</f>
        <v>5.7685058799334429E-4</v>
      </c>
      <c r="AM390" s="47">
        <f>Log!R390-Log!$E390</f>
        <v>-5.9489705138959799E-2</v>
      </c>
      <c r="AN390" s="47">
        <f>Log!S390-Log!$E390</f>
        <v>-0.23002784184946934</v>
      </c>
    </row>
    <row r="391" spans="23:40">
      <c r="W391" s="47">
        <f>Log!B391-Log!$E391</f>
        <v>-1.257375521775212E-3</v>
      </c>
      <c r="X391" s="47">
        <f>Log!C391-Log!$E391</f>
        <v>-3.0689116802556024E-3</v>
      </c>
      <c r="Y391" s="47">
        <f>Log!D391-Log!$E391</f>
        <v>-9.4998762806844175E-3</v>
      </c>
      <c r="Z391" s="47">
        <f>Log!E391-Log!$E391</f>
        <v>0</v>
      </c>
      <c r="AA391" s="47">
        <f>Log!F391-Log!$E391</f>
        <v>4.7907917822819586E-4</v>
      </c>
      <c r="AB391" s="47">
        <f>Log!G391-Log!$E391</f>
        <v>-4.0317955020168848E-2</v>
      </c>
      <c r="AC391" s="47">
        <f>Log!H391-Log!$E391</f>
        <v>3.0442893119337862E-4</v>
      </c>
      <c r="AD391" s="47">
        <f>Log!I391-Log!$E391</f>
        <v>-1.0102967887081355E-2</v>
      </c>
      <c r="AE391" s="47">
        <f>Log!J391-Log!$E391</f>
        <v>-1.6735387103033609E-3</v>
      </c>
      <c r="AF391" s="47">
        <f>Log!K391-Log!$E391</f>
        <v>-3.6216902994506439E-3</v>
      </c>
      <c r="AG391" s="47">
        <f>Log!L391-Log!$E391</f>
        <v>-9.1989872010205919E-4</v>
      </c>
      <c r="AH391" s="47">
        <f>Log!M391-Log!$E391</f>
        <v>3.3302320163561003E-3</v>
      </c>
      <c r="AI391" s="47">
        <f>Log!N391-Log!$E391</f>
        <v>-4.7329070053107127E-4</v>
      </c>
      <c r="AJ391" s="47">
        <f>Log!O391-Log!$E391</f>
        <v>3.3134095774851472E-3</v>
      </c>
      <c r="AK391" s="47">
        <f>Log!P391-Log!$E391</f>
        <v>1.1230616097472515E-4</v>
      </c>
      <c r="AL391" s="47">
        <f>Log!Q391-Log!$E391</f>
        <v>-2.9522249917808946E-3</v>
      </c>
      <c r="AM391" s="47">
        <f>Log!R391-Log!$E391</f>
        <v>-1.4045364985955256E-3</v>
      </c>
      <c r="AN391" s="47">
        <f>Log!S391-Log!$E391</f>
        <v>1.5517873383981135E-2</v>
      </c>
    </row>
    <row r="392" spans="23:40">
      <c r="W392" s="47">
        <f>Log!B392-Log!$E392</f>
        <v>6.1158872654214899E-3</v>
      </c>
      <c r="X392" s="47">
        <f>Log!C392-Log!$E392</f>
        <v>2.5493480379017174E-2</v>
      </c>
      <c r="Y392" s="47">
        <f>Log!D392-Log!$E392</f>
        <v>-6.8575094554528121E-3</v>
      </c>
      <c r="Z392" s="47">
        <f>Log!E392-Log!$E392</f>
        <v>0</v>
      </c>
      <c r="AA392" s="47">
        <f>Log!F392-Log!$E392</f>
        <v>1.2896554696872737E-3</v>
      </c>
      <c r="AB392" s="47">
        <f>Log!G392-Log!$E392</f>
        <v>5.5408975446837927E-2</v>
      </c>
      <c r="AC392" s="47">
        <f>Log!H392-Log!$E392</f>
        <v>-3.6968495160798268E-3</v>
      </c>
      <c r="AD392" s="47">
        <f>Log!I392-Log!$E392</f>
        <v>-3.1325625534091755E-3</v>
      </c>
      <c r="AE392" s="47">
        <f>Log!J392-Log!$E392</f>
        <v>1.0872486637947633E-2</v>
      </c>
      <c r="AF392" s="47">
        <f>Log!K392-Log!$E392</f>
        <v>-5.7301508853538369E-3</v>
      </c>
      <c r="AG392" s="47">
        <f>Log!L392-Log!$E392</f>
        <v>3.0282331061385372E-3</v>
      </c>
      <c r="AH392" s="47">
        <f>Log!M392-Log!$E392</f>
        <v>6.9905154816183382E-3</v>
      </c>
      <c r="AI392" s="47">
        <f>Log!N392-Log!$E392</f>
        <v>4.5563799490924888E-3</v>
      </c>
      <c r="AJ392" s="47">
        <f>Log!O392-Log!$E392</f>
        <v>1.5521012483862926E-4</v>
      </c>
      <c r="AK392" s="47">
        <f>Log!P392-Log!$E392</f>
        <v>-7.7733244590786309E-3</v>
      </c>
      <c r="AL392" s="47">
        <f>Log!Q392-Log!$E392</f>
        <v>-5.4500255342218879E-3</v>
      </c>
      <c r="AM392" s="47">
        <f>Log!R392-Log!$E392</f>
        <v>0.16881426808436273</v>
      </c>
      <c r="AN392" s="47">
        <f>Log!S392-Log!$E392</f>
        <v>-0.17337839408083391</v>
      </c>
    </row>
    <row r="393" spans="23:40">
      <c r="W393" s="47">
        <f>Log!B393-Log!$E393</f>
        <v>-1.5279031937949642E-3</v>
      </c>
      <c r="X393" s="47">
        <f>Log!C393-Log!$E393</f>
        <v>8.1896269533310445E-3</v>
      </c>
      <c r="Y393" s="47">
        <f>Log!D393-Log!$E393</f>
        <v>-1.3470379715452639E-2</v>
      </c>
      <c r="Z393" s="47">
        <f>Log!E393-Log!$E393</f>
        <v>0</v>
      </c>
      <c r="AA393" s="47">
        <f>Log!F393-Log!$E393</f>
        <v>-1.003359425239673E-3</v>
      </c>
      <c r="AB393" s="47">
        <f>Log!G393-Log!$E393</f>
        <v>-2.3877378116177499E-2</v>
      </c>
      <c r="AC393" s="47">
        <f>Log!H393-Log!$E393</f>
        <v>-3.1145224563948757E-3</v>
      </c>
      <c r="AD393" s="47">
        <f>Log!I393-Log!$E393</f>
        <v>-2.0432912256682007E-2</v>
      </c>
      <c r="AE393" s="47">
        <f>Log!J393-Log!$E393</f>
        <v>-6.2227648832429159E-3</v>
      </c>
      <c r="AF393" s="47">
        <f>Log!K393-Log!$E393</f>
        <v>-9.6410783234567692E-3</v>
      </c>
      <c r="AG393" s="47">
        <f>Log!L393-Log!$E393</f>
        <v>-1.0981731199686113E-2</v>
      </c>
      <c r="AH393" s="47">
        <f>Log!M393-Log!$E393</f>
        <v>1.0836330828003071E-2</v>
      </c>
      <c r="AI393" s="47">
        <f>Log!N393-Log!$E393</f>
        <v>2.1063870118510752E-2</v>
      </c>
      <c r="AJ393" s="47">
        <f>Log!O393-Log!$E393</f>
        <v>2.3611302665927952E-2</v>
      </c>
      <c r="AK393" s="47">
        <f>Log!P393-Log!$E393</f>
        <v>-1.8214268715698173E-2</v>
      </c>
      <c r="AL393" s="47">
        <f>Log!Q393-Log!$E393</f>
        <v>-0.2699126876707329</v>
      </c>
      <c r="AM393" s="47">
        <f>Log!R393-Log!$E393</f>
        <v>-0.17631522678355907</v>
      </c>
      <c r="AN393" s="47">
        <f>Log!S393-Log!$E393</f>
        <v>-0.42326509661535028</v>
      </c>
    </row>
    <row r="394" spans="23:40">
      <c r="W394" s="47">
        <f>Log!B394-Log!$E394</f>
        <v>1.5647621302526026E-2</v>
      </c>
      <c r="X394" s="47">
        <f>Log!C394-Log!$E394</f>
        <v>6.8655799304536413E-3</v>
      </c>
      <c r="Y394" s="47">
        <f>Log!D394-Log!$E394</f>
        <v>1.2577000078190653E-5</v>
      </c>
      <c r="Z394" s="47">
        <f>Log!E394-Log!$E394</f>
        <v>0</v>
      </c>
      <c r="AA394" s="47">
        <f>Log!F394-Log!$E394</f>
        <v>1.1584870338691051E-3</v>
      </c>
      <c r="AB394" s="47">
        <f>Log!G394-Log!$E394</f>
        <v>2.7951240250157702E-2</v>
      </c>
      <c r="AC394" s="47">
        <f>Log!H394-Log!$E394</f>
        <v>-1.5808329624221875E-2</v>
      </c>
      <c r="AD394" s="47">
        <f>Log!I394-Log!$E394</f>
        <v>1.5773326794356196E-3</v>
      </c>
      <c r="AE394" s="47">
        <f>Log!J394-Log!$E394</f>
        <v>-6.0004965253735547E-3</v>
      </c>
      <c r="AF394" s="47">
        <f>Log!K394-Log!$E394</f>
        <v>-7.7594461088515681E-3</v>
      </c>
      <c r="AG394" s="47">
        <f>Log!L394-Log!$E394</f>
        <v>-2.5176963849435213E-3</v>
      </c>
      <c r="AH394" s="47">
        <f>Log!M394-Log!$E394</f>
        <v>-1.7945764539713874E-3</v>
      </c>
      <c r="AI394" s="47">
        <f>Log!N394-Log!$E394</f>
        <v>-2.0527639870067883E-2</v>
      </c>
      <c r="AJ394" s="47">
        <f>Log!O394-Log!$E394</f>
        <v>-2.7959664186806205E-2</v>
      </c>
      <c r="AK394" s="47">
        <f>Log!P394-Log!$E394</f>
        <v>-7.4586777011482735E-3</v>
      </c>
      <c r="AL394" s="47">
        <f>Log!Q394-Log!$E394</f>
        <v>0.34668704685175117</v>
      </c>
      <c r="AM394" s="47">
        <f>Log!R394-Log!$E394</f>
        <v>7.5001613785583135E-2</v>
      </c>
      <c r="AN394" s="47">
        <f>Log!S394-Log!$E394</f>
        <v>0.36654470768741976</v>
      </c>
    </row>
    <row r="395" spans="23:40">
      <c r="W395" s="47">
        <f>Log!B395-Log!$E395</f>
        <v>-7.6743272752522688E-4</v>
      </c>
      <c r="X395" s="47">
        <f>Log!C395-Log!$E395</f>
        <v>4.0204956097290153E-3</v>
      </c>
      <c r="Y395" s="47">
        <f>Log!D395-Log!$E395</f>
        <v>4.2996797227828889E-3</v>
      </c>
      <c r="Z395" s="47">
        <f>Log!E395-Log!$E395</f>
        <v>0</v>
      </c>
      <c r="AA395" s="47">
        <f>Log!F395-Log!$E395</f>
        <v>8.162331698559136E-4</v>
      </c>
      <c r="AB395" s="47">
        <f>Log!G395-Log!$E395</f>
        <v>-2.3009230606096095E-2</v>
      </c>
      <c r="AC395" s="47">
        <f>Log!H395-Log!$E395</f>
        <v>-1.4931682194815644E-3</v>
      </c>
      <c r="AD395" s="47">
        <f>Log!I395-Log!$E395</f>
        <v>1.2253935179512249E-2</v>
      </c>
      <c r="AE395" s="47">
        <f>Log!J395-Log!$E395</f>
        <v>2.1665762291840345E-3</v>
      </c>
      <c r="AF395" s="47">
        <f>Log!K395-Log!$E395</f>
        <v>4.0527784875408384E-3</v>
      </c>
      <c r="AG395" s="47">
        <f>Log!L395-Log!$E395</f>
        <v>9.8388305986628691E-3</v>
      </c>
      <c r="AH395" s="47">
        <f>Log!M395-Log!$E395</f>
        <v>-1.8460767188126254E-2</v>
      </c>
      <c r="AI395" s="47">
        <f>Log!N395-Log!$E395</f>
        <v>8.2385230730189305E-4</v>
      </c>
      <c r="AJ395" s="47">
        <f>Log!O395-Log!$E395</f>
        <v>1.1227316927659613E-2</v>
      </c>
      <c r="AK395" s="47">
        <f>Log!P395-Log!$E395</f>
        <v>1.6616069811943957E-2</v>
      </c>
      <c r="AL395" s="47">
        <f>Log!Q395-Log!$E395</f>
        <v>-1.8999240486017297E-3</v>
      </c>
      <c r="AM395" s="47">
        <f>Log!R395-Log!$E395</f>
        <v>-0.10076531063171865</v>
      </c>
      <c r="AN395" s="47">
        <f>Log!S395-Log!$E395</f>
        <v>-0.15413942239460157</v>
      </c>
    </row>
    <row r="396" spans="23:40">
      <c r="W396" s="47">
        <f>Log!B396-Log!$E396</f>
        <v>4.2208188954044297E-3</v>
      </c>
      <c r="X396" s="47">
        <f>Log!C396-Log!$E396</f>
        <v>8.0879704095630413E-3</v>
      </c>
      <c r="Y396" s="47">
        <f>Log!D396-Log!$E396</f>
        <v>6.1277568992526314E-3</v>
      </c>
      <c r="Z396" s="47">
        <f>Log!E396-Log!$E396</f>
        <v>0</v>
      </c>
      <c r="AA396" s="47">
        <f>Log!F396-Log!$E396</f>
        <v>-2.6390742310562602E-4</v>
      </c>
      <c r="AB396" s="47">
        <f>Log!G396-Log!$E396</f>
        <v>8.7952819133510315E-2</v>
      </c>
      <c r="AC396" s="47">
        <f>Log!H396-Log!$E396</f>
        <v>-2.77283445236915E-3</v>
      </c>
      <c r="AD396" s="47">
        <f>Log!I396-Log!$E396</f>
        <v>9.2537907615086838E-3</v>
      </c>
      <c r="AE396" s="47">
        <f>Log!J396-Log!$E396</f>
        <v>4.9188142063573718E-3</v>
      </c>
      <c r="AF396" s="47">
        <f>Log!K396-Log!$E396</f>
        <v>-4.1842845517423705E-3</v>
      </c>
      <c r="AG396" s="47">
        <f>Log!L396-Log!$E396</f>
        <v>5.5515159837080767E-3</v>
      </c>
      <c r="AH396" s="47">
        <f>Log!M396-Log!$E396</f>
        <v>-1.367477845706027E-2</v>
      </c>
      <c r="AI396" s="47">
        <f>Log!N396-Log!$E396</f>
        <v>1.6164423501049966E-2</v>
      </c>
      <c r="AJ396" s="47">
        <f>Log!O396-Log!$E396</f>
        <v>-9.6860820301576962E-3</v>
      </c>
      <c r="AK396" s="47">
        <f>Log!P396-Log!$E396</f>
        <v>4.1618552487739085E-3</v>
      </c>
      <c r="AL396" s="47">
        <f>Log!Q396-Log!$E396</f>
        <v>0.15474006671469137</v>
      </c>
      <c r="AM396" s="47">
        <f>Log!R396-Log!$E396</f>
        <v>0.11422479421261431</v>
      </c>
      <c r="AN396" s="47">
        <f>Log!S396-Log!$E396</f>
        <v>0.29519071276525111</v>
      </c>
    </row>
    <row r="397" spans="23:40">
      <c r="W397" s="47">
        <f>Log!B397-Log!$E397</f>
        <v>3.98113716818751E-3</v>
      </c>
      <c r="X397" s="47">
        <f>Log!C397-Log!$E397</f>
        <v>-2.1855381865978213E-2</v>
      </c>
      <c r="Y397" s="47">
        <f>Log!D397-Log!$E397</f>
        <v>-6.9046473787501934E-4</v>
      </c>
      <c r="Z397" s="47">
        <f>Log!E397-Log!$E397</f>
        <v>0</v>
      </c>
      <c r="AA397" s="47">
        <f>Log!F397-Log!$E397</f>
        <v>-2.6882489889209181E-4</v>
      </c>
      <c r="AB397" s="47">
        <f>Log!G397-Log!$E397</f>
        <v>-5.6990481986578575E-3</v>
      </c>
      <c r="AC397" s="47">
        <f>Log!H397-Log!$E397</f>
        <v>-1.6141387700495022E-3</v>
      </c>
      <c r="AD397" s="47">
        <f>Log!I397-Log!$E397</f>
        <v>-1.6671038840790475E-2</v>
      </c>
      <c r="AE397" s="47">
        <f>Log!J397-Log!$E397</f>
        <v>-5.4144476498480818E-3</v>
      </c>
      <c r="AF397" s="47">
        <f>Log!K397-Log!$E397</f>
        <v>9.5418424738687472E-4</v>
      </c>
      <c r="AG397" s="47">
        <f>Log!L397-Log!$E397</f>
        <v>-2.3891950246880348E-3</v>
      </c>
      <c r="AH397" s="47">
        <f>Log!M397-Log!$E397</f>
        <v>-7.5824469529395915E-3</v>
      </c>
      <c r="AI397" s="47">
        <f>Log!N397-Log!$E397</f>
        <v>2.7899930203061046E-3</v>
      </c>
      <c r="AJ397" s="47">
        <f>Log!O397-Log!$E397</f>
        <v>7.3895179145342851E-3</v>
      </c>
      <c r="AK397" s="47">
        <f>Log!P397-Log!$E397</f>
        <v>-4.9777502211925942E-3</v>
      </c>
      <c r="AL397" s="47">
        <f>Log!Q397-Log!$E397</f>
        <v>0.22491955843400116</v>
      </c>
      <c r="AM397" s="47">
        <f>Log!R397-Log!$E397</f>
        <v>-5.33079163976355E-3</v>
      </c>
      <c r="AN397" s="47">
        <f>Log!S397-Log!$E397</f>
        <v>0.1105905836840939</v>
      </c>
    </row>
    <row r="398" spans="23:40">
      <c r="W398" s="47">
        <f>Log!B398-Log!$E398</f>
        <v>-7.2829857592437899E-3</v>
      </c>
      <c r="X398" s="47">
        <f>Log!C398-Log!$E398</f>
        <v>5.9874576344926267E-3</v>
      </c>
      <c r="Y398" s="47">
        <f>Log!D398-Log!$E398</f>
        <v>-4.7296095232914927E-4</v>
      </c>
      <c r="Z398" s="47">
        <f>Log!E398-Log!$E398</f>
        <v>0</v>
      </c>
      <c r="AA398" s="47">
        <f>Log!F398-Log!$E398</f>
        <v>-2.2793666726528966E-4</v>
      </c>
      <c r="AB398" s="47">
        <f>Log!G398-Log!$E398</f>
        <v>9.260487868254192E-3</v>
      </c>
      <c r="AC398" s="47">
        <f>Log!H398-Log!$E398</f>
        <v>1.8231693807725199E-2</v>
      </c>
      <c r="AD398" s="47">
        <f>Log!I398-Log!$E398</f>
        <v>1.3562963555301184E-2</v>
      </c>
      <c r="AE398" s="47">
        <f>Log!J398-Log!$E398</f>
        <v>1.6737482212770063E-2</v>
      </c>
      <c r="AF398" s="47">
        <f>Log!K398-Log!$E398</f>
        <v>1.2673708245328109E-2</v>
      </c>
      <c r="AG398" s="47">
        <f>Log!L398-Log!$E398</f>
        <v>2.2548468395872344E-2</v>
      </c>
      <c r="AH398" s="47">
        <f>Log!M398-Log!$E398</f>
        <v>1.5112526045608197E-2</v>
      </c>
      <c r="AI398" s="47">
        <f>Log!N398-Log!$E398</f>
        <v>1.8021924143470616E-2</v>
      </c>
      <c r="AJ398" s="47">
        <f>Log!O398-Log!$E398</f>
        <v>7.4308006916505524E-3</v>
      </c>
      <c r="AK398" s="47">
        <f>Log!P398-Log!$E398</f>
        <v>3.3231494708715108E-2</v>
      </c>
      <c r="AL398" s="47">
        <f>Log!Q398-Log!$E398</f>
        <v>1.636784373705244E-2</v>
      </c>
      <c r="AM398" s="47">
        <f>Log!R398-Log!$E398</f>
        <v>2.2393601184520193E-2</v>
      </c>
      <c r="AN398" s="47">
        <f>Log!S398-Log!$E398</f>
        <v>2.0696338119046979E-2</v>
      </c>
    </row>
    <row r="399" spans="23:40">
      <c r="W399" s="47">
        <f>Log!B399-Log!$E399</f>
        <v>1.5115345565663456E-2</v>
      </c>
      <c r="X399" s="47">
        <f>Log!C399-Log!$E399</f>
        <v>1.2553891872824987E-2</v>
      </c>
      <c r="Y399" s="47">
        <f>Log!D399-Log!$E399</f>
        <v>4.4290685694598503E-3</v>
      </c>
      <c r="Z399" s="47">
        <f>Log!E399-Log!$E399</f>
        <v>0</v>
      </c>
      <c r="AA399" s="47">
        <f>Log!F399-Log!$E399</f>
        <v>1.0296468854606748E-4</v>
      </c>
      <c r="AB399" s="47">
        <f>Log!G399-Log!$E399</f>
        <v>1.5619890983593593E-2</v>
      </c>
      <c r="AC399" s="47">
        <f>Log!H399-Log!$E399</f>
        <v>3.1330198916659203E-3</v>
      </c>
      <c r="AD399" s="47">
        <f>Log!I399-Log!$E399</f>
        <v>1.8480980888583554E-3</v>
      </c>
      <c r="AE399" s="47">
        <f>Log!J399-Log!$E399</f>
        <v>1.278708036783518E-3</v>
      </c>
      <c r="AF399" s="47">
        <f>Log!K399-Log!$E399</f>
        <v>5.1458819597989805E-3</v>
      </c>
      <c r="AG399" s="47">
        <f>Log!L399-Log!$E399</f>
        <v>-3.55017428405144E-3</v>
      </c>
      <c r="AH399" s="47">
        <f>Log!M399-Log!$E399</f>
        <v>-1.0351157586717476E-2</v>
      </c>
      <c r="AI399" s="47">
        <f>Log!N399-Log!$E399</f>
        <v>7.0143901870917515E-3</v>
      </c>
      <c r="AJ399" s="47">
        <f>Log!O399-Log!$E399</f>
        <v>1.253145328554616E-3</v>
      </c>
      <c r="AK399" s="47">
        <f>Log!P399-Log!$E399</f>
        <v>1.3845253022593661E-2</v>
      </c>
      <c r="AL399" s="47">
        <f>Log!Q399-Log!$E399</f>
        <v>7.0181011975316274E-2</v>
      </c>
      <c r="AM399" s="47">
        <f>Log!R399-Log!$E399</f>
        <v>0.29147203291509133</v>
      </c>
      <c r="AN399" s="47">
        <f>Log!S399-Log!$E399</f>
        <v>0.15788311407091368</v>
      </c>
    </row>
    <row r="400" spans="23:40">
      <c r="W400" s="47">
        <f>Log!B400-Log!$E400</f>
        <v>1.3091990919209547E-2</v>
      </c>
      <c r="X400" s="47">
        <f>Log!C400-Log!$E400</f>
        <v>6.389327851881824E-3</v>
      </c>
      <c r="Y400" s="47">
        <f>Log!D400-Log!$E400</f>
        <v>4.9034581783897451E-3</v>
      </c>
      <c r="Z400" s="47">
        <f>Log!E400-Log!$E400</f>
        <v>0</v>
      </c>
      <c r="AA400" s="47">
        <f>Log!F400-Log!$E400</f>
        <v>1.0610929292004835E-3</v>
      </c>
      <c r="AB400" s="47">
        <f>Log!G400-Log!$E400</f>
        <v>-1.3205972450361828E-2</v>
      </c>
      <c r="AC400" s="47">
        <f>Log!H400-Log!$E400</f>
        <v>-6.5847831761249309E-3</v>
      </c>
      <c r="AD400" s="47">
        <f>Log!I400-Log!$E400</f>
        <v>6.0242547546022224E-3</v>
      </c>
      <c r="AE400" s="47">
        <f>Log!J400-Log!$E400</f>
        <v>-2.7438296733363491E-3</v>
      </c>
      <c r="AF400" s="47">
        <f>Log!K400-Log!$E400</f>
        <v>7.8871516243460803E-4</v>
      </c>
      <c r="AG400" s="47">
        <f>Log!L400-Log!$E400</f>
        <v>7.3182675260101745E-3</v>
      </c>
      <c r="AH400" s="47">
        <f>Log!M400-Log!$E400</f>
        <v>-4.7166455766451789E-3</v>
      </c>
      <c r="AI400" s="47">
        <f>Log!N400-Log!$E400</f>
        <v>-1.2063938814504144E-2</v>
      </c>
      <c r="AJ400" s="47">
        <f>Log!O400-Log!$E400</f>
        <v>-1.6898669112727117E-2</v>
      </c>
      <c r="AK400" s="47">
        <f>Log!P400-Log!$E400</f>
        <v>-1.5425197296468449E-2</v>
      </c>
      <c r="AL400" s="47">
        <f>Log!Q400-Log!$E400</f>
        <v>5.2354194133058682E-2</v>
      </c>
      <c r="AM400" s="47">
        <f>Log!R400-Log!$E400</f>
        <v>0.25046105792687573</v>
      </c>
      <c r="AN400" s="47">
        <f>Log!S400-Log!$E400</f>
        <v>5.7427001027453052E-3</v>
      </c>
    </row>
    <row r="401" spans="23:40">
      <c r="W401" s="47">
        <f>Log!B401-Log!$E401</f>
        <v>-2.5468067714060402E-3</v>
      </c>
      <c r="X401" s="47">
        <f>Log!C401-Log!$E401</f>
        <v>1.0631674634290298E-3</v>
      </c>
      <c r="Y401" s="47">
        <f>Log!D401-Log!$E401</f>
        <v>-4.4702178560635068E-3</v>
      </c>
      <c r="Z401" s="47">
        <f>Log!E401-Log!$E401</f>
        <v>0</v>
      </c>
      <c r="AA401" s="47">
        <f>Log!F401-Log!$E401</f>
        <v>-1.0327171651751017E-3</v>
      </c>
      <c r="AB401" s="47">
        <f>Log!G401-Log!$E401</f>
        <v>-4.3921102089962138E-3</v>
      </c>
      <c r="AC401" s="47">
        <f>Log!H401-Log!$E401</f>
        <v>-1.0599730699114776E-2</v>
      </c>
      <c r="AD401" s="47">
        <f>Log!I401-Log!$E401</f>
        <v>-1.5072535062784134E-2</v>
      </c>
      <c r="AE401" s="47">
        <f>Log!J401-Log!$E401</f>
        <v>-9.4470775334304889E-3</v>
      </c>
      <c r="AF401" s="47">
        <f>Log!K401-Log!$E401</f>
        <v>-4.4943551545299828E-3</v>
      </c>
      <c r="AG401" s="47">
        <f>Log!L401-Log!$E401</f>
        <v>-8.958805938301095E-3</v>
      </c>
      <c r="AH401" s="47">
        <f>Log!M401-Log!$E401</f>
        <v>-1.159962058176083E-2</v>
      </c>
      <c r="AI401" s="47">
        <f>Log!N401-Log!$E401</f>
        <v>4.0116927283539994E-3</v>
      </c>
      <c r="AJ401" s="47">
        <f>Log!O401-Log!$E401</f>
        <v>-8.3747677602505205E-3</v>
      </c>
      <c r="AK401" s="47">
        <f>Log!P401-Log!$E401</f>
        <v>1.6693755559379422E-2</v>
      </c>
      <c r="AL401" s="47">
        <f>Log!Q401-Log!$E401</f>
        <v>-9.3768026497628471E-2</v>
      </c>
      <c r="AM401" s="47">
        <f>Log!R401-Log!$E401</f>
        <v>-0.17492656907237769</v>
      </c>
      <c r="AN401" s="47">
        <f>Log!S401-Log!$E401</f>
        <v>-0.17462163409587558</v>
      </c>
    </row>
    <row r="402" spans="23:40">
      <c r="W402" s="47">
        <f>Log!B402-Log!$E402</f>
        <v>5.4048408855864325E-3</v>
      </c>
      <c r="X402" s="47">
        <f>Log!C402-Log!$E402</f>
        <v>1.954229283140755E-2</v>
      </c>
      <c r="Y402" s="47">
        <f>Log!D402-Log!$E402</f>
        <v>1.0773778902870269E-2</v>
      </c>
      <c r="Z402" s="47">
        <f>Log!E402-Log!$E402</f>
        <v>0</v>
      </c>
      <c r="AA402" s="47">
        <f>Log!F402-Log!$E402</f>
        <v>8.0395087611463776E-4</v>
      </c>
      <c r="AB402" s="47">
        <f>Log!G402-Log!$E402</f>
        <v>1.9984137962396294E-2</v>
      </c>
      <c r="AC402" s="47">
        <f>Log!H402-Log!$E402</f>
        <v>3.6386825163187086E-3</v>
      </c>
      <c r="AD402" s="47">
        <f>Log!I402-Log!$E402</f>
        <v>1.6860290804510479E-2</v>
      </c>
      <c r="AE402" s="47">
        <f>Log!J402-Log!$E402</f>
        <v>1.6820490228255248E-2</v>
      </c>
      <c r="AF402" s="47">
        <f>Log!K402-Log!$E402</f>
        <v>6.6382880586050418E-3</v>
      </c>
      <c r="AG402" s="47">
        <f>Log!L402-Log!$E402</f>
        <v>2.0293256861650018E-2</v>
      </c>
      <c r="AH402" s="47">
        <f>Log!M402-Log!$E402</f>
        <v>1.8446367807504443E-3</v>
      </c>
      <c r="AI402" s="47">
        <f>Log!N402-Log!$E402</f>
        <v>-4.9885058620378845E-3</v>
      </c>
      <c r="AJ402" s="47">
        <f>Log!O402-Log!$E402</f>
        <v>5.1323061379926656E-3</v>
      </c>
      <c r="AK402" s="47">
        <f>Log!P402-Log!$E402</f>
        <v>1.8971555549935529E-2</v>
      </c>
      <c r="AL402" s="47">
        <f>Log!Q402-Log!$E402</f>
        <v>-0.13978443858818496</v>
      </c>
      <c r="AM402" s="47">
        <f>Log!R402-Log!$E402</f>
        <v>-0.27341407456797429</v>
      </c>
      <c r="AN402" s="47">
        <f>Log!S402-Log!$E402</f>
        <v>-0.14599062975600238</v>
      </c>
    </row>
    <row r="403" spans="23:40">
      <c r="W403" s="47">
        <f>Log!B403-Log!$E403</f>
        <v>-8.0470572679786738E-3</v>
      </c>
      <c r="X403" s="47">
        <f>Log!C403-Log!$E403</f>
        <v>-1.2675743298667861E-2</v>
      </c>
      <c r="Y403" s="47">
        <f>Log!D403-Log!$E403</f>
        <v>-1.4035207440586461E-2</v>
      </c>
      <c r="Z403" s="47">
        <f>Log!E403-Log!$E403</f>
        <v>0</v>
      </c>
      <c r="AA403" s="47">
        <f>Log!F403-Log!$E403</f>
        <v>-2.4353042230385556E-4</v>
      </c>
      <c r="AB403" s="47">
        <f>Log!G403-Log!$E403</f>
        <v>2.1900885392852329E-2</v>
      </c>
      <c r="AC403" s="47">
        <f>Log!H403-Log!$E403</f>
        <v>-1.8393761246506116E-2</v>
      </c>
      <c r="AD403" s="47">
        <f>Log!I403-Log!$E403</f>
        <v>-5.4231871771106589E-3</v>
      </c>
      <c r="AE403" s="47">
        <f>Log!J403-Log!$E403</f>
        <v>-1.5449869898618076E-2</v>
      </c>
      <c r="AF403" s="47">
        <f>Log!K403-Log!$E403</f>
        <v>-1.3401166632818703E-2</v>
      </c>
      <c r="AG403" s="47">
        <f>Log!L403-Log!$E403</f>
        <v>-2.7942594183262125E-2</v>
      </c>
      <c r="AH403" s="47">
        <f>Log!M403-Log!$E403</f>
        <v>-2.2679429791392425E-2</v>
      </c>
      <c r="AI403" s="47">
        <f>Log!N403-Log!$E403</f>
        <v>3.4926569047080552E-3</v>
      </c>
      <c r="AJ403" s="47">
        <f>Log!O403-Log!$E403</f>
        <v>6.9146626665657906E-3</v>
      </c>
      <c r="AK403" s="47">
        <f>Log!P403-Log!$E403</f>
        <v>-2.7799732433515183E-2</v>
      </c>
      <c r="AL403" s="47">
        <f>Log!Q403-Log!$E403</f>
        <v>-1.7745413202960813E-2</v>
      </c>
      <c r="AM403" s="47">
        <f>Log!R403-Log!$E403</f>
        <v>-8.2836234255978053E-2</v>
      </c>
      <c r="AN403" s="47">
        <f>Log!S403-Log!$E403</f>
        <v>7.7783430220969355E-2</v>
      </c>
    </row>
    <row r="404" spans="23:40">
      <c r="W404" s="47">
        <f>Log!B404-Log!$E404</f>
        <v>-1.1932158896712293E-2</v>
      </c>
      <c r="X404" s="47">
        <f>Log!C404-Log!$E404</f>
        <v>-1.3170842334835474E-2</v>
      </c>
      <c r="Y404" s="47">
        <f>Log!D404-Log!$E404</f>
        <v>-2.2240342291042797E-2</v>
      </c>
      <c r="Z404" s="47">
        <f>Log!E404-Log!$E404</f>
        <v>0</v>
      </c>
      <c r="AA404" s="47">
        <f>Log!F404-Log!$E404</f>
        <v>2.8880820499478177E-4</v>
      </c>
      <c r="AB404" s="47">
        <f>Log!G404-Log!$E404</f>
        <v>1.8604008799134653E-2</v>
      </c>
      <c r="AC404" s="47">
        <f>Log!H404-Log!$E404</f>
        <v>-4.5803684977116874E-3</v>
      </c>
      <c r="AD404" s="47">
        <f>Log!I404-Log!$E404</f>
        <v>-1.5289881689888717E-2</v>
      </c>
      <c r="AE404" s="47">
        <f>Log!J404-Log!$E404</f>
        <v>-5.4218090153337669E-3</v>
      </c>
      <c r="AF404" s="47">
        <f>Log!K404-Log!$E404</f>
        <v>-1.3132980974348476E-2</v>
      </c>
      <c r="AG404" s="47">
        <f>Log!L404-Log!$E404</f>
        <v>-2.5859205595200382E-3</v>
      </c>
      <c r="AH404" s="47">
        <f>Log!M404-Log!$E404</f>
        <v>2.1024154466878026E-2</v>
      </c>
      <c r="AI404" s="47">
        <f>Log!N404-Log!$E404</f>
        <v>-1.1116427735702908E-2</v>
      </c>
      <c r="AJ404" s="47">
        <f>Log!O404-Log!$E404</f>
        <v>2.4342616397087229E-2</v>
      </c>
      <c r="AK404" s="47">
        <f>Log!P404-Log!$E404</f>
        <v>-2.8232796950475259E-2</v>
      </c>
      <c r="AL404" s="47">
        <f>Log!Q404-Log!$E404</f>
        <v>0.17934559334634759</v>
      </c>
      <c r="AM404" s="47">
        <f>Log!R404-Log!$E404</f>
        <v>0.13951521604729863</v>
      </c>
      <c r="AN404" s="47">
        <f>Log!S404-Log!$E404</f>
        <v>6.9385513575158639E-2</v>
      </c>
    </row>
    <row r="405" spans="23:40">
      <c r="W405" s="47">
        <f>Log!B405-Log!$E405</f>
        <v>-2.1324139693708759E-2</v>
      </c>
      <c r="X405" s="47">
        <f>Log!C405-Log!$E405</f>
        <v>-1.2734316827321904E-2</v>
      </c>
      <c r="Y405" s="47">
        <f>Log!D405-Log!$E405</f>
        <v>-5.4791805752713767E-3</v>
      </c>
      <c r="Z405" s="47">
        <f>Log!E405-Log!$E405</f>
        <v>0</v>
      </c>
      <c r="AA405" s="47">
        <f>Log!F405-Log!$E405</f>
        <v>8.3466523768513856E-4</v>
      </c>
      <c r="AB405" s="47">
        <f>Log!G405-Log!$E405</f>
        <v>8.8996110084336982E-3</v>
      </c>
      <c r="AC405" s="47">
        <f>Log!H405-Log!$E405</f>
        <v>-5.3496043024976068E-3</v>
      </c>
      <c r="AD405" s="47">
        <f>Log!I405-Log!$E405</f>
        <v>-1.0568313577540622E-2</v>
      </c>
      <c r="AE405" s="47">
        <f>Log!J405-Log!$E405</f>
        <v>-1.3453904177819781E-2</v>
      </c>
      <c r="AF405" s="47">
        <f>Log!K405-Log!$E405</f>
        <v>-3.6602325896204191E-3</v>
      </c>
      <c r="AG405" s="47">
        <f>Log!L405-Log!$E405</f>
        <v>-1.8570673612112551E-2</v>
      </c>
      <c r="AH405" s="47">
        <f>Log!M405-Log!$E405</f>
        <v>6.8839935957307734E-3</v>
      </c>
      <c r="AI405" s="47">
        <f>Log!N405-Log!$E405</f>
        <v>-2.6538848424572585E-3</v>
      </c>
      <c r="AJ405" s="47">
        <f>Log!O405-Log!$E405</f>
        <v>-9.1220427170010387E-3</v>
      </c>
      <c r="AK405" s="47">
        <f>Log!P405-Log!$E405</f>
        <v>-8.7941836572607707E-3</v>
      </c>
      <c r="AL405" s="47">
        <f>Log!Q405-Log!$E405</f>
        <v>4.3301422237390995E-2</v>
      </c>
      <c r="AM405" s="47">
        <f>Log!R405-Log!$E405</f>
        <v>-3.0742504187836431E-2</v>
      </c>
      <c r="AN405" s="47">
        <f>Log!S405-Log!$E405</f>
        <v>1.507385454671456E-2</v>
      </c>
    </row>
    <row r="406" spans="23:40">
      <c r="W406" s="47">
        <f>Log!B406-Log!$E406</f>
        <v>1.0852986959420313E-2</v>
      </c>
      <c r="X406" s="47">
        <f>Log!C406-Log!$E406</f>
        <v>-9.2041356567215613E-3</v>
      </c>
      <c r="Y406" s="47">
        <f>Log!D406-Log!$E406</f>
        <v>-3.3425071384068851E-3</v>
      </c>
      <c r="Z406" s="47">
        <f>Log!E406-Log!$E406</f>
        <v>0</v>
      </c>
      <c r="AA406" s="47">
        <f>Log!F406-Log!$E406</f>
        <v>4.8295433322861729E-4</v>
      </c>
      <c r="AB406" s="47">
        <f>Log!G406-Log!$E406</f>
        <v>-4.0648091296864426E-2</v>
      </c>
      <c r="AC406" s="47">
        <f>Log!H406-Log!$E406</f>
        <v>-7.9843264316767741E-3</v>
      </c>
      <c r="AD406" s="47">
        <f>Log!I406-Log!$E406</f>
        <v>2.2133024822543488E-3</v>
      </c>
      <c r="AE406" s="47">
        <f>Log!J406-Log!$E406</f>
        <v>-9.8631604738856384E-3</v>
      </c>
      <c r="AF406" s="47">
        <f>Log!K406-Log!$E406</f>
        <v>-7.7188159749572724E-3</v>
      </c>
      <c r="AG406" s="47">
        <f>Log!L406-Log!$E406</f>
        <v>-1.6706281162222062E-2</v>
      </c>
      <c r="AH406" s="47">
        <f>Log!M406-Log!$E406</f>
        <v>-1.632846246253988E-3</v>
      </c>
      <c r="AI406" s="47">
        <f>Log!N406-Log!$E406</f>
        <v>-1.807099363494662E-2</v>
      </c>
      <c r="AJ406" s="47">
        <f>Log!O406-Log!$E406</f>
        <v>-1.4449291632200611E-2</v>
      </c>
      <c r="AK406" s="47">
        <f>Log!P406-Log!$E406</f>
        <v>-2.3157189754182038E-2</v>
      </c>
      <c r="AL406" s="47">
        <f>Log!Q406-Log!$E406</f>
        <v>0.20307615265154852</v>
      </c>
      <c r="AM406" s="47">
        <f>Log!R406-Log!$E406</f>
        <v>0.20047137988617406</v>
      </c>
      <c r="AN406" s="47">
        <f>Log!S406-Log!$E406</f>
        <v>7.7199492568103656E-2</v>
      </c>
    </row>
    <row r="407" spans="23:40">
      <c r="W407" s="47">
        <f>Log!B407-Log!$E407</f>
        <v>9.6133397182864046E-3</v>
      </c>
      <c r="X407" s="47">
        <f>Log!C407-Log!$E407</f>
        <v>-7.5094115446268633E-4</v>
      </c>
      <c r="Y407" s="47">
        <f>Log!D407-Log!$E407</f>
        <v>1.0708034049137949E-2</v>
      </c>
      <c r="Z407" s="47">
        <f>Log!E407-Log!$E407</f>
        <v>0</v>
      </c>
      <c r="AA407" s="47">
        <f>Log!F407-Log!$E407</f>
        <v>9.8208128894474757E-4</v>
      </c>
      <c r="AB407" s="47">
        <f>Log!G407-Log!$E407</f>
        <v>2.0564144520469552E-2</v>
      </c>
      <c r="AC407" s="47">
        <f>Log!H407-Log!$E407</f>
        <v>-4.3129995631141591E-3</v>
      </c>
      <c r="AD407" s="47">
        <f>Log!I407-Log!$E407</f>
        <v>-1.4974740244687859E-3</v>
      </c>
      <c r="AE407" s="47">
        <f>Log!J407-Log!$E407</f>
        <v>5.9845911512259632E-3</v>
      </c>
      <c r="AF407" s="47">
        <f>Log!K407-Log!$E407</f>
        <v>-2.2258727169840618E-3</v>
      </c>
      <c r="AG407" s="47">
        <f>Log!L407-Log!$E407</f>
        <v>6.2092983049026346E-3</v>
      </c>
      <c r="AH407" s="47">
        <f>Log!M407-Log!$E407</f>
        <v>-5.6790629465527775E-3</v>
      </c>
      <c r="AI407" s="47">
        <f>Log!N407-Log!$E407</f>
        <v>-1.4482961699742797E-2</v>
      </c>
      <c r="AJ407" s="47">
        <f>Log!O407-Log!$E407</f>
        <v>-3.1116410746343207E-2</v>
      </c>
      <c r="AK407" s="47">
        <f>Log!P407-Log!$E407</f>
        <v>2.0718635174745509E-2</v>
      </c>
      <c r="AL407" s="47">
        <f>Log!Q407-Log!$E407</f>
        <v>4.3593070149431395E-2</v>
      </c>
      <c r="AM407" s="47">
        <f>Log!R407-Log!$E407</f>
        <v>-0.15562298797533419</v>
      </c>
      <c r="AN407" s="47">
        <f>Log!S407-Log!$E407</f>
        <v>-0.14207631606252943</v>
      </c>
    </row>
    <row r="408" spans="23:40">
      <c r="W408" s="47">
        <f>Log!B408-Log!$E408</f>
        <v>-1.0029261666628353E-2</v>
      </c>
      <c r="X408" s="47">
        <f>Log!C408-Log!$E408</f>
        <v>-1.4490196191013051E-2</v>
      </c>
      <c r="Y408" s="47">
        <f>Log!D408-Log!$E408</f>
        <v>-9.1507853928454036E-3</v>
      </c>
      <c r="Z408" s="47">
        <f>Log!E408-Log!$E408</f>
        <v>0</v>
      </c>
      <c r="AA408" s="47">
        <f>Log!F408-Log!$E408</f>
        <v>-1.6960375642542996E-3</v>
      </c>
      <c r="AB408" s="47">
        <f>Log!G408-Log!$E408</f>
        <v>6.3682902379871009E-3</v>
      </c>
      <c r="AC408" s="47">
        <f>Log!H408-Log!$E408</f>
        <v>-6.224729288415309E-3</v>
      </c>
      <c r="AD408" s="47">
        <f>Log!I408-Log!$E408</f>
        <v>-7.5514701491838313E-3</v>
      </c>
      <c r="AE408" s="47">
        <f>Log!J408-Log!$E408</f>
        <v>-1.3486086349667996E-2</v>
      </c>
      <c r="AF408" s="47">
        <f>Log!K408-Log!$E408</f>
        <v>-7.7499241877613326E-3</v>
      </c>
      <c r="AG408" s="47">
        <f>Log!L408-Log!$E408</f>
        <v>-1.4041452390950289E-2</v>
      </c>
      <c r="AH408" s="47">
        <f>Log!M408-Log!$E408</f>
        <v>-1.1181614736130961E-2</v>
      </c>
      <c r="AI408" s="47">
        <f>Log!N408-Log!$E408</f>
        <v>4.511714838882467E-3</v>
      </c>
      <c r="AJ408" s="47">
        <f>Log!O408-Log!$E408</f>
        <v>1.4474470666560506E-2</v>
      </c>
      <c r="AK408" s="47">
        <f>Log!P408-Log!$E408</f>
        <v>-1.7645070371713211E-2</v>
      </c>
      <c r="AL408" s="47">
        <f>Log!Q408-Log!$E408</f>
        <v>2.3424286220169326E-2</v>
      </c>
      <c r="AM408" s="47">
        <f>Log!R408-Log!$E408</f>
        <v>5.1230422369075634E-4</v>
      </c>
      <c r="AN408" s="47">
        <f>Log!S408-Log!$E408</f>
        <v>2.9751727862986958E-2</v>
      </c>
    </row>
    <row r="409" spans="23:40">
      <c r="W409" s="47">
        <f>Log!B409-Log!$E409</f>
        <v>-3.0686248227881174E-3</v>
      </c>
      <c r="X409" s="47">
        <f>Log!C409-Log!$E409</f>
        <v>-1.5137810601694453E-2</v>
      </c>
      <c r="Y409" s="47">
        <f>Log!D409-Log!$E409</f>
        <v>-1.3870210292350207E-2</v>
      </c>
      <c r="Z409" s="47">
        <f>Log!E409-Log!$E409</f>
        <v>0</v>
      </c>
      <c r="AA409" s="47">
        <f>Log!F409-Log!$E409</f>
        <v>1.0896695928926015E-3</v>
      </c>
      <c r="AB409" s="47">
        <f>Log!G409-Log!$E409</f>
        <v>4.600933919640994E-2</v>
      </c>
      <c r="AC409" s="47">
        <f>Log!H409-Log!$E409</f>
        <v>1.0143635676258859E-3</v>
      </c>
      <c r="AD409" s="47">
        <f>Log!I409-Log!$E409</f>
        <v>-2.2112098508019026E-2</v>
      </c>
      <c r="AE409" s="47">
        <f>Log!J409-Log!$E409</f>
        <v>-5.6145968094018341E-3</v>
      </c>
      <c r="AF409" s="47">
        <f>Log!K409-Log!$E409</f>
        <v>-7.9544698162689713E-3</v>
      </c>
      <c r="AG409" s="47">
        <f>Log!L409-Log!$E409</f>
        <v>-1.7965229421480367E-2</v>
      </c>
      <c r="AH409" s="47">
        <f>Log!M409-Log!$E409</f>
        <v>1.6684962732316268E-2</v>
      </c>
      <c r="AI409" s="47">
        <f>Log!N409-Log!$E409</f>
        <v>-4.0109335817280828E-3</v>
      </c>
      <c r="AJ409" s="47">
        <f>Log!O409-Log!$E409</f>
        <v>-8.7288415625812743E-3</v>
      </c>
      <c r="AK409" s="47">
        <f>Log!P409-Log!$E409</f>
        <v>-1.1657158904208646E-2</v>
      </c>
      <c r="AL409" s="47">
        <f>Log!Q409-Log!$E409</f>
        <v>0.18449961310114038</v>
      </c>
      <c r="AM409" s="47">
        <f>Log!R409-Log!$E409</f>
        <v>-3.8140259046915891E-2</v>
      </c>
      <c r="AN409" s="47">
        <f>Log!S409-Log!$E409</f>
        <v>-2.5541533350247433E-2</v>
      </c>
    </row>
    <row r="410" spans="23:40">
      <c r="W410" s="47">
        <f>Log!B410-Log!$E410</f>
        <v>-2.7514802925244827E-3</v>
      </c>
      <c r="X410" s="47">
        <f>Log!C410-Log!$E410</f>
        <v>8.3149516145059055E-4</v>
      </c>
      <c r="Y410" s="47">
        <f>Log!D410-Log!$E410</f>
        <v>8.7345307329129811E-3</v>
      </c>
      <c r="Z410" s="47">
        <f>Log!E410-Log!$E410</f>
        <v>0</v>
      </c>
      <c r="AA410" s="47">
        <f>Log!F410-Log!$E410</f>
        <v>6.3186308253930339E-4</v>
      </c>
      <c r="AB410" s="47">
        <f>Log!G410-Log!$E410</f>
        <v>2.12832904595169E-2</v>
      </c>
      <c r="AC410" s="47">
        <f>Log!H410-Log!$E410</f>
        <v>-1.8458991250172429E-3</v>
      </c>
      <c r="AD410" s="47">
        <f>Log!I410-Log!$E410</f>
        <v>5.5111502376294936E-3</v>
      </c>
      <c r="AE410" s="47">
        <f>Log!J410-Log!$E410</f>
        <v>-6.1546416673557806E-4</v>
      </c>
      <c r="AF410" s="47">
        <f>Log!K410-Log!$E410</f>
        <v>-6.3454741952178595E-3</v>
      </c>
      <c r="AG410" s="47">
        <f>Log!L410-Log!$E410</f>
        <v>-2.8252223433871794E-3</v>
      </c>
      <c r="AH410" s="47">
        <f>Log!M410-Log!$E410</f>
        <v>-4.8885794773256604E-3</v>
      </c>
      <c r="AI410" s="47">
        <f>Log!N410-Log!$E410</f>
        <v>-1.9875930698579646E-2</v>
      </c>
      <c r="AJ410" s="47">
        <f>Log!O410-Log!$E410</f>
        <v>-1.0956599849490989E-2</v>
      </c>
      <c r="AK410" s="47">
        <f>Log!P410-Log!$E410</f>
        <v>2.5176528162966678E-3</v>
      </c>
      <c r="AL410" s="47">
        <f>Log!Q410-Log!$E410</f>
        <v>-0.23415650196617346</v>
      </c>
      <c r="AM410" s="47">
        <f>Log!R410-Log!$E410</f>
        <v>6.434809966374877E-2</v>
      </c>
      <c r="AN410" s="47">
        <f>Log!S410-Log!$E410</f>
        <v>2.7185854031612236E-2</v>
      </c>
    </row>
    <row r="411" spans="23:40">
      <c r="W411" s="47">
        <f>Log!B411-Log!$E411</f>
        <v>-2.8848601179440781E-3</v>
      </c>
      <c r="X411" s="47">
        <f>Log!C411-Log!$E411</f>
        <v>5.913939790020549E-3</v>
      </c>
      <c r="Y411" s="47">
        <f>Log!D411-Log!$E411</f>
        <v>2.756843441522086E-2</v>
      </c>
      <c r="Z411" s="47">
        <f>Log!E411-Log!$E411</f>
        <v>0</v>
      </c>
      <c r="AA411" s="47">
        <f>Log!F411-Log!$E411</f>
        <v>-7.7405832425069682E-4</v>
      </c>
      <c r="AB411" s="47">
        <f>Log!G411-Log!$E411</f>
        <v>2.5647279085120128E-2</v>
      </c>
      <c r="AC411" s="47">
        <f>Log!H411-Log!$E411</f>
        <v>3.9891303271712619E-4</v>
      </c>
      <c r="AD411" s="47">
        <f>Log!I411-Log!$E411</f>
        <v>1.9099865307873918E-2</v>
      </c>
      <c r="AE411" s="47">
        <f>Log!J411-Log!$E411</f>
        <v>6.8277555221286697E-3</v>
      </c>
      <c r="AF411" s="47">
        <f>Log!K411-Log!$E411</f>
        <v>-7.3306398833112314E-3</v>
      </c>
      <c r="AG411" s="47">
        <f>Log!L411-Log!$E411</f>
        <v>1.1090145021638506E-2</v>
      </c>
      <c r="AH411" s="47">
        <f>Log!M411-Log!$E411</f>
        <v>4.7950818885072926E-3</v>
      </c>
      <c r="AI411" s="47">
        <f>Log!N411-Log!$E411</f>
        <v>3.1584568604183755E-3</v>
      </c>
      <c r="AJ411" s="47">
        <f>Log!O411-Log!$E411</f>
        <v>4.1734758327557084E-4</v>
      </c>
      <c r="AK411" s="47">
        <f>Log!P411-Log!$E411</f>
        <v>7.6250507557836314E-3</v>
      </c>
      <c r="AL411" s="47">
        <f>Log!Q411-Log!$E411</f>
        <v>0.31607398289409683</v>
      </c>
      <c r="AM411" s="47">
        <f>Log!R411-Log!$E411</f>
        <v>0.20617218984694513</v>
      </c>
      <c r="AN411" s="47">
        <f>Log!S411-Log!$E411</f>
        <v>0.14989522978407874</v>
      </c>
    </row>
    <row r="412" spans="23:40">
      <c r="W412" s="47">
        <f>Log!B412-Log!$E412</f>
        <v>5.9160123566067771E-3</v>
      </c>
      <c r="X412" s="47">
        <f>Log!C412-Log!$E412</f>
        <v>-4.4852328799682298E-3</v>
      </c>
      <c r="Y412" s="47">
        <f>Log!D412-Log!$E412</f>
        <v>-7.5315939628426828E-3</v>
      </c>
      <c r="Z412" s="47">
        <f>Log!E412-Log!$E412</f>
        <v>0</v>
      </c>
      <c r="AA412" s="47">
        <f>Log!F412-Log!$E412</f>
        <v>2.1566873753948355E-3</v>
      </c>
      <c r="AB412" s="47">
        <f>Log!G412-Log!$E412</f>
        <v>-9.2031613611384538E-3</v>
      </c>
      <c r="AC412" s="47">
        <f>Log!H412-Log!$E412</f>
        <v>5.0724235250457633E-3</v>
      </c>
      <c r="AD412" s="47">
        <f>Log!I412-Log!$E412</f>
        <v>7.5579889350751561E-5</v>
      </c>
      <c r="AE412" s="47">
        <f>Log!J412-Log!$E412</f>
        <v>6.9635517483128866E-3</v>
      </c>
      <c r="AF412" s="47">
        <f>Log!K412-Log!$E412</f>
        <v>1.0299575100392165E-2</v>
      </c>
      <c r="AG412" s="47">
        <f>Log!L412-Log!$E412</f>
        <v>1.0176792573456508E-2</v>
      </c>
      <c r="AH412" s="47">
        <f>Log!M412-Log!$E412</f>
        <v>-7.0500964245825016E-4</v>
      </c>
      <c r="AI412" s="47">
        <f>Log!N412-Log!$E412</f>
        <v>8.2839392200051605E-3</v>
      </c>
      <c r="AJ412" s="47">
        <f>Log!O412-Log!$E412</f>
        <v>1.0934000737179077E-2</v>
      </c>
      <c r="AK412" s="47">
        <f>Log!P412-Log!$E412</f>
        <v>5.4191532060283397E-3</v>
      </c>
      <c r="AL412" s="47">
        <f>Log!Q412-Log!$E412</f>
        <v>0.15070695305781828</v>
      </c>
      <c r="AM412" s="47">
        <f>Log!R412-Log!$E412</f>
        <v>0.1872781178839612</v>
      </c>
      <c r="AN412" s="47">
        <f>Log!S412-Log!$E412</f>
        <v>0.28636185945424147</v>
      </c>
    </row>
    <row r="413" spans="23:40">
      <c r="W413" s="47">
        <f>Log!B413-Log!$E413</f>
        <v>2.8652891674561115E-4</v>
      </c>
      <c r="X413" s="47">
        <f>Log!C413-Log!$E413</f>
        <v>-3.1274694595405245E-3</v>
      </c>
      <c r="Y413" s="47">
        <f>Log!D413-Log!$E413</f>
        <v>-5.5486151151575326E-3</v>
      </c>
      <c r="Z413" s="47">
        <f>Log!E413-Log!$E413</f>
        <v>0</v>
      </c>
      <c r="AA413" s="47">
        <f>Log!F413-Log!$E413</f>
        <v>1.3727031720791628E-4</v>
      </c>
      <c r="AB413" s="47">
        <f>Log!G413-Log!$E413</f>
        <v>5.1312241808673699E-3</v>
      </c>
      <c r="AC413" s="47">
        <f>Log!H413-Log!$E413</f>
        <v>-1.1994927597298534E-2</v>
      </c>
      <c r="AD413" s="47">
        <f>Log!I413-Log!$E413</f>
        <v>-2.0952592350140901E-3</v>
      </c>
      <c r="AE413" s="47">
        <f>Log!J413-Log!$E413</f>
        <v>-2.1206224339338411E-3</v>
      </c>
      <c r="AF413" s="47">
        <f>Log!K413-Log!$E413</f>
        <v>-1.3221896748711036E-2</v>
      </c>
      <c r="AG413" s="47">
        <f>Log!L413-Log!$E413</f>
        <v>-2.558688991705322E-3</v>
      </c>
      <c r="AH413" s="47">
        <f>Log!M413-Log!$E413</f>
        <v>-2.547152195632205E-2</v>
      </c>
      <c r="AI413" s="47">
        <f>Log!N413-Log!$E413</f>
        <v>-2.2218690199282323E-3</v>
      </c>
      <c r="AJ413" s="47">
        <f>Log!O413-Log!$E413</f>
        <v>-1.0229769015322654E-2</v>
      </c>
      <c r="AK413" s="47">
        <f>Log!P413-Log!$E413</f>
        <v>-1.2106597487186127E-2</v>
      </c>
      <c r="AL413" s="47">
        <f>Log!Q413-Log!$E413</f>
        <v>0.17515651441177121</v>
      </c>
      <c r="AM413" s="47">
        <f>Log!R413-Log!$E413</f>
        <v>0.14213009889984796</v>
      </c>
      <c r="AN413" s="47">
        <f>Log!S413-Log!$E413</f>
        <v>-2.944597917231952E-2</v>
      </c>
    </row>
    <row r="414" spans="23:40">
      <c r="W414" s="47">
        <f>Log!B414-Log!$E414</f>
        <v>-2.2649878176426587E-2</v>
      </c>
      <c r="X414" s="47">
        <f>Log!C414-Log!$E414</f>
        <v>-3.8369490417088374E-3</v>
      </c>
      <c r="Y414" s="47">
        <f>Log!D414-Log!$E414</f>
        <v>-9.6284356860152128E-3</v>
      </c>
      <c r="Z414" s="47">
        <f>Log!E414-Log!$E414</f>
        <v>0</v>
      </c>
      <c r="AA414" s="47">
        <f>Log!F414-Log!$E414</f>
        <v>-4.2618130975718461E-4</v>
      </c>
      <c r="AB414" s="47">
        <f>Log!G414-Log!$E414</f>
        <v>-6.7993341931832114E-3</v>
      </c>
      <c r="AC414" s="47">
        <f>Log!H414-Log!$E414</f>
        <v>-3.8868438317160468E-3</v>
      </c>
      <c r="AD414" s="47">
        <f>Log!I414-Log!$E414</f>
        <v>-1.6052861871198029E-2</v>
      </c>
      <c r="AE414" s="47">
        <f>Log!J414-Log!$E414</f>
        <v>-7.8335869592614689E-3</v>
      </c>
      <c r="AF414" s="47">
        <f>Log!K414-Log!$E414</f>
        <v>-5.4425232321662978E-3</v>
      </c>
      <c r="AG414" s="47">
        <f>Log!L414-Log!$E414</f>
        <v>-7.8996341217487387E-3</v>
      </c>
      <c r="AH414" s="47">
        <f>Log!M414-Log!$E414</f>
        <v>-1.0784296117680272E-2</v>
      </c>
      <c r="AI414" s="47">
        <f>Log!N414-Log!$E414</f>
        <v>7.2116053509229984E-3</v>
      </c>
      <c r="AJ414" s="47">
        <f>Log!O414-Log!$E414</f>
        <v>4.202384622605174E-3</v>
      </c>
      <c r="AK414" s="47">
        <f>Log!P414-Log!$E414</f>
        <v>-1.5290592509864594E-2</v>
      </c>
      <c r="AL414" s="47">
        <f>Log!Q414-Log!$E414</f>
        <v>0.28722289986389571</v>
      </c>
      <c r="AM414" s="47">
        <f>Log!R414-Log!$E414</f>
        <v>0.37922325467129042</v>
      </c>
      <c r="AN414" s="47">
        <f>Log!S414-Log!$E414</f>
        <v>-6.3312712003528088E-2</v>
      </c>
    </row>
    <row r="415" spans="23:40">
      <c r="W415" s="47">
        <f>Log!B415-Log!$E415</f>
        <v>-7.527332703249779E-3</v>
      </c>
      <c r="X415" s="47">
        <f>Log!C415-Log!$E415</f>
        <v>-1.4111298650719948E-2</v>
      </c>
      <c r="Y415" s="47">
        <f>Log!D415-Log!$E415</f>
        <v>-5.9136580709146045E-3</v>
      </c>
      <c r="Z415" s="47">
        <f>Log!E415-Log!$E415</f>
        <v>0</v>
      </c>
      <c r="AA415" s="47">
        <f>Log!F415-Log!$E415</f>
        <v>-2.1734122454142388E-3</v>
      </c>
      <c r="AB415" s="47">
        <f>Log!G415-Log!$E415</f>
        <v>-7.1660442194809246E-3</v>
      </c>
      <c r="AC415" s="47">
        <f>Log!H415-Log!$E415</f>
        <v>-2.507607630249869E-3</v>
      </c>
      <c r="AD415" s="47">
        <f>Log!I415-Log!$E415</f>
        <v>-3.9111941774432474E-3</v>
      </c>
      <c r="AE415" s="47">
        <f>Log!J415-Log!$E415</f>
        <v>-4.0837939241352237E-3</v>
      </c>
      <c r="AF415" s="47">
        <f>Log!K415-Log!$E415</f>
        <v>-9.5321965194733222E-4</v>
      </c>
      <c r="AG415" s="47">
        <f>Log!L415-Log!$E415</f>
        <v>-8.456081609939263E-3</v>
      </c>
      <c r="AH415" s="47">
        <f>Log!M415-Log!$E415</f>
        <v>6.8103070498960749E-3</v>
      </c>
      <c r="AI415" s="47">
        <f>Log!N415-Log!$E415</f>
        <v>-6.2582372956229166E-3</v>
      </c>
      <c r="AJ415" s="47">
        <f>Log!O415-Log!$E415</f>
        <v>8.6920725535892668E-3</v>
      </c>
      <c r="AK415" s="47">
        <f>Log!P415-Log!$E415</f>
        <v>-2.2979267645032296E-2</v>
      </c>
      <c r="AL415" s="47">
        <f>Log!Q415-Log!$E415</f>
        <v>0.23390135086494099</v>
      </c>
      <c r="AM415" s="47">
        <f>Log!R415-Log!$E415</f>
        <v>0.76887128688301642</v>
      </c>
      <c r="AN415" s="47">
        <f>Log!S415-Log!$E415</f>
        <v>0.49532567945415157</v>
      </c>
    </row>
    <row r="416" spans="23:40">
      <c r="W416" s="47">
        <f>Log!B416-Log!$E416</f>
        <v>5.0218951595388788E-3</v>
      </c>
      <c r="X416" s="47">
        <f>Log!C416-Log!$E416</f>
        <v>-7.2297890335047176E-3</v>
      </c>
      <c r="Y416" s="47">
        <f>Log!D416-Log!$E416</f>
        <v>3.1383355112902661E-3</v>
      </c>
      <c r="Z416" s="47">
        <f>Log!E416-Log!$E416</f>
        <v>0</v>
      </c>
      <c r="AA416" s="47">
        <f>Log!F416-Log!$E416</f>
        <v>-9.4701967229571769E-4</v>
      </c>
      <c r="AB416" s="47">
        <f>Log!G416-Log!$E416</f>
        <v>-8.4940944318810819E-3</v>
      </c>
      <c r="AC416" s="47">
        <f>Log!H416-Log!$E416</f>
        <v>-4.8696059384538935E-3</v>
      </c>
      <c r="AD416" s="47">
        <f>Log!I416-Log!$E416</f>
        <v>-6.6613999368053504E-4</v>
      </c>
      <c r="AE416" s="47">
        <f>Log!J416-Log!$E416</f>
        <v>-1.297191277364519E-3</v>
      </c>
      <c r="AF416" s="47">
        <f>Log!K416-Log!$E416</f>
        <v>-1.7343965352006763E-3</v>
      </c>
      <c r="AG416" s="47">
        <f>Log!L416-Log!$E416</f>
        <v>-9.0025929734224505E-4</v>
      </c>
      <c r="AH416" s="47">
        <f>Log!M416-Log!$E416</f>
        <v>3.7544142134995628E-3</v>
      </c>
      <c r="AI416" s="47">
        <f>Log!N416-Log!$E416</f>
        <v>-1.536641551192953E-2</v>
      </c>
      <c r="AJ416" s="47">
        <f>Log!O416-Log!$E416</f>
        <v>-1.2359671880166921E-2</v>
      </c>
      <c r="AK416" s="47">
        <f>Log!P416-Log!$E416</f>
        <v>2.9628810136143671E-3</v>
      </c>
      <c r="AL416" s="47">
        <f>Log!Q416-Log!$E416</f>
        <v>-0.32976050776760185</v>
      </c>
      <c r="AM416" s="47">
        <f>Log!R416-Log!$E416</f>
        <v>-0.16610147565543995</v>
      </c>
      <c r="AN416" s="47">
        <f>Log!S416-Log!$E416</f>
        <v>-6.5814832310839094E-2</v>
      </c>
    </row>
    <row r="417" spans="23:40">
      <c r="W417" s="47">
        <f>Log!B417-Log!$E417</f>
        <v>1.2791635989896757E-2</v>
      </c>
      <c r="X417" s="47">
        <f>Log!C417-Log!$E417</f>
        <v>1.1088316467536722E-2</v>
      </c>
      <c r="Y417" s="47">
        <f>Log!D417-Log!$E417</f>
        <v>-1.8662073055727132E-2</v>
      </c>
      <c r="Z417" s="47">
        <f>Log!E417-Log!$E417</f>
        <v>0</v>
      </c>
      <c r="AA417" s="47">
        <f>Log!F417-Log!$E417</f>
        <v>1.9096562151136674E-3</v>
      </c>
      <c r="AB417" s="47">
        <f>Log!G417-Log!$E417</f>
        <v>2.4732901083252771E-2</v>
      </c>
      <c r="AC417" s="47">
        <f>Log!H417-Log!$E417</f>
        <v>-1.1851354445089009E-2</v>
      </c>
      <c r="AD417" s="47">
        <f>Log!I417-Log!$E417</f>
        <v>-1.227732795799405E-2</v>
      </c>
      <c r="AE417" s="47">
        <f>Log!J417-Log!$E417</f>
        <v>-4.3365522038326968E-3</v>
      </c>
      <c r="AF417" s="47">
        <f>Log!K417-Log!$E417</f>
        <v>-9.4288997584948981E-3</v>
      </c>
      <c r="AG417" s="47">
        <f>Log!L417-Log!$E417</f>
        <v>-1.5144249209487445E-2</v>
      </c>
      <c r="AH417" s="47">
        <f>Log!M417-Log!$E417</f>
        <v>-1.4233438025453741E-2</v>
      </c>
      <c r="AI417" s="47">
        <f>Log!N417-Log!$E417</f>
        <v>-7.9047493801029933E-3</v>
      </c>
      <c r="AJ417" s="47">
        <f>Log!O417-Log!$E417</f>
        <v>-1.1580462700201081E-2</v>
      </c>
      <c r="AK417" s="47">
        <f>Log!P417-Log!$E417</f>
        <v>2.7667886643444363E-3</v>
      </c>
      <c r="AL417" s="47">
        <f>Log!Q417-Log!$E417</f>
        <v>-2.3402118596290112E-3</v>
      </c>
      <c r="AM417" s="47">
        <f>Log!R417-Log!$E417</f>
        <v>-0.19056500760529374</v>
      </c>
      <c r="AN417" s="47">
        <f>Log!S417-Log!$E417</f>
        <v>8.5401891063708116E-2</v>
      </c>
    </row>
    <row r="418" spans="23:40">
      <c r="W418" s="47">
        <f>Log!B418-Log!$E418</f>
        <v>1.538224708678187E-2</v>
      </c>
      <c r="X418" s="47">
        <f>Log!C418-Log!$E418</f>
        <v>9.5929271135102422E-3</v>
      </c>
      <c r="Y418" s="47">
        <f>Log!D418-Log!$E418</f>
        <v>1.015816240565064E-2</v>
      </c>
      <c r="Z418" s="47">
        <f>Log!E418-Log!$E418</f>
        <v>0</v>
      </c>
      <c r="AA418" s="47">
        <f>Log!F418-Log!$E418</f>
        <v>6.6256117716491695E-4</v>
      </c>
      <c r="AB418" s="47">
        <f>Log!G418-Log!$E418</f>
        <v>2.268762357715326E-2</v>
      </c>
      <c r="AC418" s="47">
        <f>Log!H418-Log!$E418</f>
        <v>-1.45180625815403E-3</v>
      </c>
      <c r="AD418" s="47">
        <f>Log!I418-Log!$E418</f>
        <v>1.8308124125408571E-2</v>
      </c>
      <c r="AE418" s="47">
        <f>Log!J418-Log!$E418</f>
        <v>5.5330597609491742E-3</v>
      </c>
      <c r="AF418" s="47">
        <f>Log!K418-Log!$E418</f>
        <v>1.8939485719212557E-3</v>
      </c>
      <c r="AG418" s="47">
        <f>Log!L418-Log!$E418</f>
        <v>1.2521736393153673E-2</v>
      </c>
      <c r="AH418" s="47">
        <f>Log!M418-Log!$E418</f>
        <v>4.1830819215570303E-3</v>
      </c>
      <c r="AI418" s="47">
        <f>Log!N418-Log!$E418</f>
        <v>6.2981823979548152E-3</v>
      </c>
      <c r="AJ418" s="47">
        <f>Log!O418-Log!$E418</f>
        <v>4.8698574356872948E-4</v>
      </c>
      <c r="AK418" s="47">
        <f>Log!P418-Log!$E418</f>
        <v>2.0712672274748788E-2</v>
      </c>
      <c r="AL418" s="47">
        <f>Log!Q418-Log!$E418</f>
        <v>0.15659710336092786</v>
      </c>
      <c r="AM418" s="47">
        <f>Log!R418-Log!$E418</f>
        <v>0.17954993361603375</v>
      </c>
      <c r="AN418" s="47">
        <f>Log!S418-Log!$E418</f>
        <v>0.409060193576677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2"/>
  <sheetViews>
    <sheetView topLeftCell="A2" workbookViewId="0">
      <selection activeCell="G19" sqref="G19"/>
    </sheetView>
  </sheetViews>
  <sheetFormatPr baseColWidth="10" defaultColWidth="11.5" defaultRowHeight="15"/>
  <cols>
    <col min="1" max="1" width="48" customWidth="1"/>
    <col min="2" max="3" width="12.6640625" customWidth="1"/>
    <col min="4" max="4" width="11" customWidth="1"/>
    <col min="5" max="5" width="17.6640625" customWidth="1"/>
    <col min="6" max="6" width="17.33203125" customWidth="1"/>
    <col min="7" max="19" width="11" customWidth="1"/>
  </cols>
  <sheetData>
    <row r="1" spans="1:19">
      <c r="A1" s="23" t="s">
        <v>140</v>
      </c>
      <c r="B1" s="35" t="s">
        <v>114</v>
      </c>
      <c r="C1" s="35" t="s">
        <v>115</v>
      </c>
      <c r="D1" s="35" t="s">
        <v>116</v>
      </c>
      <c r="E1" s="35" t="s">
        <v>117</v>
      </c>
      <c r="F1" s="35" t="s">
        <v>118</v>
      </c>
      <c r="G1" s="35" t="s">
        <v>119</v>
      </c>
      <c r="H1" s="35" t="s">
        <v>120</v>
      </c>
      <c r="I1" s="35" t="s">
        <v>121</v>
      </c>
      <c r="J1" s="35" t="s">
        <v>122</v>
      </c>
      <c r="K1" s="35" t="s">
        <v>123</v>
      </c>
      <c r="L1" s="35" t="s">
        <v>124</v>
      </c>
      <c r="M1" s="35" t="s">
        <v>125</v>
      </c>
      <c r="N1" s="35" t="s">
        <v>126</v>
      </c>
      <c r="O1" s="35" t="s">
        <v>127</v>
      </c>
      <c r="P1" s="35" t="s">
        <v>128</v>
      </c>
      <c r="Q1" s="35" t="s">
        <v>129</v>
      </c>
      <c r="R1" s="35" t="s">
        <v>130</v>
      </c>
      <c r="S1" s="35" t="s">
        <v>131</v>
      </c>
    </row>
    <row r="2" spans="1:19">
      <c r="A2" s="36" t="s">
        <v>132</v>
      </c>
      <c r="B2" s="68">
        <v>0.78409373055984766</v>
      </c>
      <c r="C2" s="68">
        <v>0.5592625617602206</v>
      </c>
      <c r="D2" s="68">
        <v>0.84309649851571455</v>
      </c>
      <c r="E2" s="68">
        <v>0.99760191846522617</v>
      </c>
      <c r="F2" s="68">
        <v>0.98480994556795609</v>
      </c>
      <c r="G2" s="68">
        <v>0.88403052170681662</v>
      </c>
      <c r="H2" s="68">
        <v>-4.29347430971272E-2</v>
      </c>
      <c r="I2" s="68">
        <v>0.77343523949370896</v>
      </c>
      <c r="J2" s="68">
        <v>0.15915149592109951</v>
      </c>
      <c r="K2" s="68">
        <v>0.23834299694088704</v>
      </c>
      <c r="L2" s="68">
        <v>0.2883495629572505</v>
      </c>
      <c r="M2" s="68">
        <v>3.4844012503849373E-2</v>
      </c>
      <c r="N2" s="68">
        <v>2.2238150690998319E-2</v>
      </c>
      <c r="O2" s="68">
        <v>-3.7372478738734788E-3</v>
      </c>
      <c r="P2" s="68">
        <v>0.14053181223329383</v>
      </c>
      <c r="Q2" s="68">
        <v>0.4868507267939497</v>
      </c>
      <c r="R2" s="68">
        <v>1.4765110308849756</v>
      </c>
      <c r="S2" s="68">
        <v>4.5776298002116632E-3</v>
      </c>
    </row>
    <row r="3" spans="1:19">
      <c r="A3" s="37" t="s">
        <v>133</v>
      </c>
      <c r="B3" s="69">
        <v>0.78597857125830972</v>
      </c>
      <c r="C3" s="69">
        <v>0.5606069429182986</v>
      </c>
      <c r="D3" s="69">
        <v>0.84512317279099336</v>
      </c>
      <c r="E3" s="69">
        <v>0.99999999999999989</v>
      </c>
      <c r="F3" s="69">
        <v>0.98717727716788017</v>
      </c>
      <c r="G3" s="69">
        <v>0.88615559507630448</v>
      </c>
      <c r="H3" s="69">
        <v>-4.3037951614187622E-2</v>
      </c>
      <c r="I3" s="69">
        <v>0.77529445881941572</v>
      </c>
      <c r="J3" s="69">
        <v>0.15953407163244843</v>
      </c>
      <c r="K3" s="69">
        <v>0.23891593683737961</v>
      </c>
      <c r="L3" s="69">
        <v>0.28904271094512879</v>
      </c>
      <c r="M3" s="69">
        <v>3.492777214929136E-2</v>
      </c>
      <c r="N3" s="69">
        <v>2.2291607784005549E-2</v>
      </c>
      <c r="O3" s="69">
        <v>-3.7462316428010607E-3</v>
      </c>
      <c r="P3" s="69">
        <v>0.14086962908962408</v>
      </c>
      <c r="Q3" s="69">
        <v>0.48810227107876702</v>
      </c>
      <c r="R3" s="69">
        <v>1.4832840172651822</v>
      </c>
      <c r="S3" s="69">
        <v>4.6142508386133596E-3</v>
      </c>
    </row>
    <row r="4" spans="1:19">
      <c r="A4" s="24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</row>
    <row r="5" spans="1:19">
      <c r="A5" s="37" t="s">
        <v>134</v>
      </c>
      <c r="B5" s="69">
        <v>6.7153870160195944E-2</v>
      </c>
      <c r="C5" s="69">
        <v>5.7934063996988028E-2</v>
      </c>
      <c r="D5" s="69">
        <v>6.9573437191538662E-2</v>
      </c>
      <c r="E5" s="69">
        <v>7.5909347068736699E-2</v>
      </c>
      <c r="F5" s="69">
        <v>7.5384777850031309E-2</v>
      </c>
      <c r="G5" s="69">
        <v>7.1252046795879459E-2</v>
      </c>
      <c r="H5" s="69">
        <v>3.3239345500287384E-2</v>
      </c>
      <c r="I5" s="69">
        <v>6.6716790096311832E-2</v>
      </c>
      <c r="J5" s="69">
        <v>4.1526434705700291E-2</v>
      </c>
      <c r="K5" s="69">
        <v>4.4773894980332525E-2</v>
      </c>
      <c r="L5" s="69">
        <v>4.6824548579742609E-2</v>
      </c>
      <c r="M5" s="69">
        <v>3.6428872353192823E-2</v>
      </c>
      <c r="N5" s="69">
        <v>3.5911935119555739E-2</v>
      </c>
      <c r="O5" s="69">
        <v>3.4846744109524465E-2</v>
      </c>
      <c r="P5" s="69">
        <v>4.0762884547871379E-2</v>
      </c>
      <c r="Q5" s="69">
        <v>5.4964622144794417E-2</v>
      </c>
      <c r="R5" s="69">
        <v>9.5548301978227723E-2</v>
      </c>
      <c r="S5" s="69">
        <v>3.5187718009340695E-2</v>
      </c>
    </row>
    <row r="6" spans="1:19">
      <c r="A6" s="67" t="s">
        <v>135</v>
      </c>
      <c r="B6" s="70">
        <v>7.8125155180791328E-2</v>
      </c>
      <c r="C6" s="70">
        <v>6.5759440896811835E-2</v>
      </c>
      <c r="D6" s="70">
        <v>8.1370307418363999E-2</v>
      </c>
      <c r="E6" s="70">
        <v>8.9868105515587132E-2</v>
      </c>
      <c r="F6" s="70">
        <v>8.9164547006237285E-2</v>
      </c>
      <c r="G6" s="70">
        <v>8.3621678693874615E-2</v>
      </c>
      <c r="H6" s="70">
        <v>3.2638589129657704E-2</v>
      </c>
      <c r="I6" s="70">
        <v>7.7538938172153682E-2</v>
      </c>
      <c r="J6" s="70">
        <v>4.3753332275660167E-2</v>
      </c>
      <c r="K6" s="70">
        <v>4.8108864831748484E-2</v>
      </c>
      <c r="L6" s="70">
        <v>5.0859225962648476E-2</v>
      </c>
      <c r="M6" s="70">
        <v>3.6916420687711414E-2</v>
      </c>
      <c r="N6" s="70">
        <v>3.6223098288004608E-2</v>
      </c>
      <c r="O6" s="70">
        <v>3.4794451366936659E-2</v>
      </c>
      <c r="P6" s="70">
        <v>4.2729249672830857E-2</v>
      </c>
      <c r="Q6" s="70">
        <v>6.177678997366693E-2</v>
      </c>
      <c r="R6" s="70">
        <v>0.11620810669867336</v>
      </c>
      <c r="S6" s="70">
        <v>3.5251769639011339E-2</v>
      </c>
    </row>
    <row r="7" spans="1:19">
      <c r="A7" s="46"/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</row>
    <row r="8" spans="1:19">
      <c r="A8" s="45" t="s">
        <v>136</v>
      </c>
      <c r="B8" s="45" t="s">
        <v>138</v>
      </c>
      <c r="C8" s="44"/>
      <c r="D8" s="43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</row>
    <row r="9" spans="1:19">
      <c r="A9" s="38">
        <v>6.6178478139500285E-4</v>
      </c>
      <c r="B9" s="38">
        <v>1.0301603843088092E-3</v>
      </c>
      <c r="C9" s="44"/>
      <c r="D9" s="43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</row>
    <row r="10" spans="1:19">
      <c r="A10" s="39" t="s">
        <v>137</v>
      </c>
      <c r="B10" s="36" t="s">
        <v>139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1:19">
      <c r="A11" s="38">
        <v>3.4999999999999698E-2</v>
      </c>
      <c r="B11" s="27">
        <v>5.5E-2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</row>
    <row r="12" spans="1:19"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</row>
    <row r="13" spans="1:19"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</row>
    <row r="14" spans="1:19"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</row>
    <row r="19" spans="1:5">
      <c r="A19" s="23" t="s">
        <v>113</v>
      </c>
      <c r="B19" s="23" t="s">
        <v>132</v>
      </c>
      <c r="C19" s="23" t="s">
        <v>133</v>
      </c>
      <c r="D19" s="23" t="s">
        <v>134</v>
      </c>
      <c r="E19" s="23" t="s">
        <v>135</v>
      </c>
    </row>
    <row r="20" spans="1:5">
      <c r="A20" s="24" t="s">
        <v>114</v>
      </c>
      <c r="B20" s="68">
        <v>0.78409373055984766</v>
      </c>
      <c r="C20" s="68">
        <v>0.78597857125830972</v>
      </c>
      <c r="D20" s="68">
        <v>6.7153870160195944E-2</v>
      </c>
      <c r="E20" s="68">
        <v>7.8125155180791328E-2</v>
      </c>
    </row>
    <row r="21" spans="1:5">
      <c r="A21" s="27" t="s">
        <v>115</v>
      </c>
      <c r="B21" s="69">
        <v>0.5592625617602206</v>
      </c>
      <c r="C21" s="69">
        <v>0.5606069429182986</v>
      </c>
      <c r="D21" s="69">
        <v>5.7934063996988028E-2</v>
      </c>
      <c r="E21" s="69">
        <v>6.5759440896811835E-2</v>
      </c>
    </row>
    <row r="22" spans="1:5">
      <c r="A22" s="24" t="s">
        <v>116</v>
      </c>
      <c r="B22" s="68">
        <v>0.84309649851571455</v>
      </c>
      <c r="C22" s="68">
        <v>0.84512317279099336</v>
      </c>
      <c r="D22" s="68">
        <v>6.9573437191538662E-2</v>
      </c>
      <c r="E22" s="68">
        <v>8.1370307418363999E-2</v>
      </c>
    </row>
    <row r="23" spans="1:5">
      <c r="A23" s="27" t="s">
        <v>117</v>
      </c>
      <c r="B23" s="69">
        <v>0.99760191846522617</v>
      </c>
      <c r="C23" s="69">
        <v>0.99999999999999989</v>
      </c>
      <c r="D23" s="69">
        <v>7.5909347068736699E-2</v>
      </c>
      <c r="E23" s="69">
        <v>8.9868105515587132E-2</v>
      </c>
    </row>
    <row r="24" spans="1:5">
      <c r="A24" s="24" t="s">
        <v>118</v>
      </c>
      <c r="B24" s="68">
        <v>0.98480994556795609</v>
      </c>
      <c r="C24" s="68">
        <v>0.98717727716788017</v>
      </c>
      <c r="D24" s="68">
        <v>7.5384777850031309E-2</v>
      </c>
      <c r="E24" s="68">
        <v>8.9164547006237285E-2</v>
      </c>
    </row>
    <row r="25" spans="1:5">
      <c r="A25" s="27" t="s">
        <v>119</v>
      </c>
      <c r="B25" s="69">
        <v>0.88403052170681662</v>
      </c>
      <c r="C25" s="69">
        <v>0.88615559507630448</v>
      </c>
      <c r="D25" s="69">
        <v>7.1252046795879459E-2</v>
      </c>
      <c r="E25" s="69">
        <v>8.3621678693874615E-2</v>
      </c>
    </row>
    <row r="26" spans="1:5">
      <c r="A26" s="24" t="s">
        <v>120</v>
      </c>
      <c r="B26" s="68">
        <v>-4.29347430971272E-2</v>
      </c>
      <c r="C26" s="68">
        <v>-4.3037951614187622E-2</v>
      </c>
      <c r="D26" s="68">
        <v>3.3239345500287384E-2</v>
      </c>
      <c r="E26" s="68">
        <v>3.2638589129657704E-2</v>
      </c>
    </row>
    <row r="27" spans="1:5">
      <c r="A27" s="27" t="s">
        <v>121</v>
      </c>
      <c r="B27" s="69">
        <v>0.77343523949370896</v>
      </c>
      <c r="C27" s="69">
        <v>0.77529445881941572</v>
      </c>
      <c r="D27" s="69">
        <v>6.6716790096311832E-2</v>
      </c>
      <c r="E27" s="69">
        <v>7.7538938172153682E-2</v>
      </c>
    </row>
    <row r="28" spans="1:5">
      <c r="A28" s="24" t="s">
        <v>122</v>
      </c>
      <c r="B28" s="68">
        <v>0.15915149592109951</v>
      </c>
      <c r="C28" s="68">
        <v>0.15953407163244843</v>
      </c>
      <c r="D28" s="68">
        <v>4.1526434705700291E-2</v>
      </c>
      <c r="E28" s="68">
        <v>4.3753332275660167E-2</v>
      </c>
    </row>
    <row r="29" spans="1:5">
      <c r="A29" s="27" t="s">
        <v>123</v>
      </c>
      <c r="B29" s="69">
        <v>0.23834299694088704</v>
      </c>
      <c r="C29" s="69">
        <v>0.23891593683737961</v>
      </c>
      <c r="D29" s="69">
        <v>4.4773894980332525E-2</v>
      </c>
      <c r="E29" s="69">
        <v>4.8108864831748484E-2</v>
      </c>
    </row>
    <row r="30" spans="1:5">
      <c r="A30" s="24" t="s">
        <v>124</v>
      </c>
      <c r="B30" s="68">
        <v>0.2883495629572505</v>
      </c>
      <c r="C30" s="68">
        <v>0.28904271094512879</v>
      </c>
      <c r="D30" s="68">
        <v>4.6824548579742609E-2</v>
      </c>
      <c r="E30" s="68">
        <v>5.0859225962648476E-2</v>
      </c>
    </row>
    <row r="31" spans="1:5">
      <c r="A31" s="27" t="s">
        <v>125</v>
      </c>
      <c r="B31" s="69">
        <v>3.4844012503849373E-2</v>
      </c>
      <c r="C31" s="69">
        <v>3.492777214929136E-2</v>
      </c>
      <c r="D31" s="69">
        <v>3.6428872353192823E-2</v>
      </c>
      <c r="E31" s="69">
        <v>3.6916420687711414E-2</v>
      </c>
    </row>
    <row r="32" spans="1:5">
      <c r="A32" s="24" t="s">
        <v>126</v>
      </c>
      <c r="B32" s="68">
        <v>2.2238150690998319E-2</v>
      </c>
      <c r="C32" s="68">
        <v>2.2291607784005549E-2</v>
      </c>
      <c r="D32" s="68">
        <v>3.5911935119555739E-2</v>
      </c>
      <c r="E32" s="68">
        <v>3.6223098288004608E-2</v>
      </c>
    </row>
    <row r="33" spans="1:5">
      <c r="A33" s="27" t="s">
        <v>127</v>
      </c>
      <c r="B33" s="69">
        <v>-3.7372478738734788E-3</v>
      </c>
      <c r="C33" s="69">
        <v>-3.7462316428010607E-3</v>
      </c>
      <c r="D33" s="69">
        <v>3.4846744109524465E-2</v>
      </c>
      <c r="E33" s="69">
        <v>3.4794451366936659E-2</v>
      </c>
    </row>
    <row r="34" spans="1:5">
      <c r="A34" s="24" t="s">
        <v>128</v>
      </c>
      <c r="B34" s="68">
        <v>0.14053181223329383</v>
      </c>
      <c r="C34" s="68">
        <v>0.14086962908962408</v>
      </c>
      <c r="D34" s="68">
        <v>4.0762884547871379E-2</v>
      </c>
      <c r="E34" s="68">
        <v>4.2729249672830857E-2</v>
      </c>
    </row>
    <row r="35" spans="1:5">
      <c r="A35" s="27" t="s">
        <v>129</v>
      </c>
      <c r="B35" s="69">
        <v>0.4868507267939497</v>
      </c>
      <c r="C35" s="69">
        <v>0.48810227107876702</v>
      </c>
      <c r="D35" s="69">
        <v>5.4964622144794417E-2</v>
      </c>
      <c r="E35" s="69">
        <v>6.177678997366693E-2</v>
      </c>
    </row>
    <row r="36" spans="1:5">
      <c r="A36" s="24" t="s">
        <v>130</v>
      </c>
      <c r="B36" s="68">
        <v>1.4765110308849756</v>
      </c>
      <c r="C36" s="68">
        <v>1.4832840172651822</v>
      </c>
      <c r="D36" s="68">
        <v>9.5548301978227723E-2</v>
      </c>
      <c r="E36" s="68">
        <v>0.11620810669867336</v>
      </c>
    </row>
    <row r="37" spans="1:5">
      <c r="A37" s="27" t="s">
        <v>131</v>
      </c>
      <c r="B37" s="69">
        <v>4.5776298002116632E-3</v>
      </c>
      <c r="C37" s="69">
        <v>4.6142508386133596E-3</v>
      </c>
      <c r="D37" s="69">
        <v>3.5187718009340695E-2</v>
      </c>
      <c r="E37" s="69">
        <v>3.5251769639011339E-2</v>
      </c>
    </row>
    <row r="38" spans="1:5">
      <c r="A38" s="71"/>
      <c r="B38" s="71"/>
      <c r="C38" s="71"/>
      <c r="D38" s="71"/>
      <c r="E38" s="71"/>
    </row>
    <row r="39" spans="1:5">
      <c r="A39" s="24" t="s">
        <v>136</v>
      </c>
      <c r="B39" s="24" t="s">
        <v>138</v>
      </c>
      <c r="C39" s="72"/>
      <c r="D39" s="72"/>
      <c r="E39" s="72"/>
    </row>
    <row r="40" spans="1:5">
      <c r="A40" s="27">
        <v>6.6178478139500285E-4</v>
      </c>
      <c r="B40" s="27">
        <v>1.0301603843088092E-3</v>
      </c>
      <c r="C40" s="72"/>
      <c r="D40" s="72"/>
      <c r="E40" s="72"/>
    </row>
    <row r="41" spans="1:5">
      <c r="A41" s="24" t="s">
        <v>137</v>
      </c>
      <c r="B41" s="24" t="s">
        <v>139</v>
      </c>
      <c r="C41" s="72"/>
      <c r="D41" s="72"/>
      <c r="E41" s="72"/>
    </row>
    <row r="42" spans="1:5">
      <c r="A42" s="27">
        <v>3.4999999999999698E-2</v>
      </c>
      <c r="B42" s="27">
        <v>5.5E-2</v>
      </c>
      <c r="C42" s="72"/>
      <c r="D42" s="72"/>
      <c r="E42" s="72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6"/>
  <sheetViews>
    <sheetView workbookViewId="0">
      <selection activeCell="A2" sqref="A2"/>
    </sheetView>
  </sheetViews>
  <sheetFormatPr baseColWidth="10" defaultColWidth="10.83203125" defaultRowHeight="16"/>
  <cols>
    <col min="1" max="1" width="10.83203125" style="47"/>
    <col min="2" max="2" width="27.5" style="47" customWidth="1"/>
    <col min="3" max="16384" width="10.83203125" style="47"/>
  </cols>
  <sheetData>
    <row r="1" spans="1:7">
      <c r="A1" s="47" t="s">
        <v>150</v>
      </c>
      <c r="B1" s="47" t="s">
        <v>152</v>
      </c>
      <c r="C1" s="47" t="s">
        <v>147</v>
      </c>
      <c r="G1" s="47" t="s">
        <v>151</v>
      </c>
    </row>
    <row r="2" spans="1:7">
      <c r="A2" s="47">
        <f>AVERAGE(Log!Q29:'Log'!Q418)-(G2+0.4881023*(AVERAGE(Log!E29:'Log'!E418)-G2))</f>
        <v>2.9993488014470982E-2</v>
      </c>
      <c r="B2" s="47">
        <f>AVERAGE(Log!R200:'Log'!R418)-(G2+1.483284*(AVERAGE(Log!F200:'Log'!F418)-G2))</f>
        <v>1.9013409366269711E-2</v>
      </c>
      <c r="C2" s="47">
        <f>AVERAGE(Log!S293:'Log'!S418)-(G2+0.00461425*(AVERAGE(Log!G293:'Log'!G418)-G2))</f>
        <v>5.3592138227237601E-2</v>
      </c>
      <c r="G2" s="47">
        <f>((1 + 0.035)^(1/52)-1)</f>
        <v>6.6178478139500285E-4</v>
      </c>
    </row>
    <row r="8" spans="1:7">
      <c r="F8" s="47" t="s">
        <v>147</v>
      </c>
      <c r="G8" s="47" t="s">
        <v>150</v>
      </c>
    </row>
    <row r="9" spans="1:7">
      <c r="B9" s="47" t="s">
        <v>149</v>
      </c>
      <c r="C9" s="47">
        <f>(C10-G2)/C13</f>
        <v>11.635154901047835</v>
      </c>
      <c r="E9" s="47" t="s">
        <v>148</v>
      </c>
      <c r="F9" s="47">
        <f>(F10/F11)*(SQRT(126))</f>
        <v>3.1213491535279307</v>
      </c>
    </row>
    <row r="10" spans="1:7">
      <c r="B10" s="47" t="s">
        <v>147</v>
      </c>
      <c r="C10" s="47">
        <f>AVERAGE(Log!S293:'Log'!S418)</f>
        <v>5.4259932208889958E-2</v>
      </c>
      <c r="F10" s="47">
        <f>C10</f>
        <v>5.4259932208889958E-2</v>
      </c>
      <c r="G10" s="47">
        <f>AVERAGE(Log!Q29:Q418)</f>
        <v>3.1153265309234974E-2</v>
      </c>
    </row>
    <row r="11" spans="1:7">
      <c r="B11" s="47" t="s">
        <v>146</v>
      </c>
      <c r="C11" s="47">
        <f>AVERAGE(Log!E294:'Log'!E419)</f>
        <v>1.483873778361181E-3</v>
      </c>
      <c r="E11" s="47" t="s">
        <v>145</v>
      </c>
      <c r="F11" s="47">
        <f>STDEVA(Log!S293:'Log'!S418)</f>
        <v>0.19512915681904316</v>
      </c>
      <c r="G11" s="47">
        <f>STDEVA(Log!Q29:'Log'!Q418)</f>
        <v>0.16406128253276972</v>
      </c>
    </row>
    <row r="13" spans="1:7">
      <c r="B13" s="63" t="s">
        <v>68</v>
      </c>
      <c r="C13" s="47">
        <f>C14*(C15/C16)</f>
        <v>4.6065693051209854E-3</v>
      </c>
    </row>
    <row r="14" spans="1:7">
      <c r="B14" s="47" t="s">
        <v>144</v>
      </c>
      <c r="C14" s="47">
        <f>CORREL(Log!S293:'Log'!S418,Log!E293:'Log'!E418)</f>
        <v>3.6548423209613811E-4</v>
      </c>
    </row>
    <row r="15" spans="1:7">
      <c r="B15" s="47" t="s">
        <v>143</v>
      </c>
      <c r="C15" s="47">
        <f>STDEVA(Log!S293:'Log'!S418)</f>
        <v>0.19512915681904316</v>
      </c>
    </row>
    <row r="16" spans="1:7">
      <c r="B16" s="47" t="s">
        <v>142</v>
      </c>
      <c r="C16" s="47">
        <f>STDEVA(Log!E294:'Log'!E419)</f>
        <v>1.5481505935511343E-2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44"/>
  <sheetViews>
    <sheetView workbookViewId="0">
      <selection activeCell="B46" sqref="B46"/>
    </sheetView>
  </sheetViews>
  <sheetFormatPr baseColWidth="10" defaultColWidth="11.5" defaultRowHeight="15"/>
  <cols>
    <col min="2" max="2" width="42.5" customWidth="1"/>
    <col min="3" max="3" width="6.5" customWidth="1"/>
    <col min="4" max="4" width="4.5" customWidth="1"/>
    <col min="5" max="5" width="10.5" bestFit="1" customWidth="1"/>
    <col min="6" max="6" width="10" bestFit="1" customWidth="1"/>
    <col min="7" max="7" width="10.1640625" bestFit="1" customWidth="1"/>
    <col min="8" max="8" width="10.33203125" customWidth="1"/>
    <col min="9" max="9" width="9.6640625" bestFit="1" customWidth="1"/>
    <col min="10" max="10" width="10.1640625" bestFit="1" customWidth="1"/>
    <col min="11" max="12" width="9.6640625" bestFit="1" customWidth="1"/>
    <col min="13" max="13" width="10.1640625" bestFit="1" customWidth="1"/>
    <col min="14" max="14" width="10.6640625" bestFit="1" customWidth="1"/>
    <col min="15" max="15" width="9.6640625" bestFit="1" customWidth="1"/>
    <col min="16" max="16" width="43.5" customWidth="1"/>
  </cols>
  <sheetData>
    <row r="2" spans="2:15">
      <c r="C2" t="s">
        <v>79</v>
      </c>
      <c r="D2" t="s">
        <v>80</v>
      </c>
      <c r="E2" t="s">
        <v>81</v>
      </c>
      <c r="F2" t="s">
        <v>82</v>
      </c>
      <c r="G2" t="s">
        <v>83</v>
      </c>
      <c r="H2" t="s">
        <v>84</v>
      </c>
      <c r="I2" t="s">
        <v>85</v>
      </c>
      <c r="J2" t="s">
        <v>86</v>
      </c>
      <c r="K2" t="s">
        <v>87</v>
      </c>
      <c r="L2" t="s">
        <v>88</v>
      </c>
      <c r="M2" t="s">
        <v>89</v>
      </c>
      <c r="N2" t="s">
        <v>90</v>
      </c>
      <c r="O2" t="s">
        <v>91</v>
      </c>
    </row>
    <row r="3" spans="2:15">
      <c r="B3" t="s">
        <v>0</v>
      </c>
      <c r="C3">
        <v>1</v>
      </c>
      <c r="D3">
        <v>417</v>
      </c>
      <c r="E3" s="6">
        <v>2.8387412168957458E-4</v>
      </c>
      <c r="F3" s="6">
        <v>2.022880818590931E-2</v>
      </c>
      <c r="G3" s="6">
        <v>3.7805039416305419E-5</v>
      </c>
      <c r="H3" s="6">
        <v>8.2525947583568559E-4</v>
      </c>
      <c r="I3" s="6">
        <v>1.801722494799702E-2</v>
      </c>
      <c r="J3" s="6">
        <v>-7.8071372878610212E-2</v>
      </c>
      <c r="K3" s="6">
        <v>7.2763684379591353E-2</v>
      </c>
      <c r="L3" s="6">
        <v>0.15083505725820157</v>
      </c>
      <c r="M3" s="6">
        <v>-0.32228836969709607</v>
      </c>
      <c r="N3" s="6">
        <v>1.5332158386034296</v>
      </c>
      <c r="O3" s="6">
        <v>9.9060899881977323E-4</v>
      </c>
    </row>
    <row r="4" spans="2:15">
      <c r="B4" t="s">
        <v>1</v>
      </c>
      <c r="C4">
        <v>2</v>
      </c>
      <c r="D4">
        <v>417</v>
      </c>
      <c r="E4" s="6">
        <v>-1.3931543478760196E-4</v>
      </c>
      <c r="F4" s="6">
        <v>1.4310518989344654E-2</v>
      </c>
      <c r="G4" s="6">
        <v>9.1325038938716574E-4</v>
      </c>
      <c r="H4" s="6">
        <v>4.0013048400448727E-4</v>
      </c>
      <c r="I4" s="6">
        <v>1.320087511183978E-2</v>
      </c>
      <c r="J4" s="6">
        <v>-6.3042267185383416E-2</v>
      </c>
      <c r="K4" s="6">
        <v>3.8704276965208173E-2</v>
      </c>
      <c r="L4" s="6">
        <v>0.10174654415059159</v>
      </c>
      <c r="M4" s="6">
        <v>-0.5502508919248944</v>
      </c>
      <c r="N4" s="6">
        <v>1.1925168896201646</v>
      </c>
      <c r="O4" s="6">
        <v>7.0078912995480685E-4</v>
      </c>
    </row>
    <row r="5" spans="2:15">
      <c r="B5" t="s">
        <v>92</v>
      </c>
      <c r="C5">
        <v>3</v>
      </c>
      <c r="D5">
        <v>417</v>
      </c>
      <c r="E5" s="6">
        <v>1.1218462644670664E-3</v>
      </c>
      <c r="F5" s="6">
        <v>2.0005898261711251E-2</v>
      </c>
      <c r="G5" s="6">
        <v>2.4259056301678683E-3</v>
      </c>
      <c r="H5" s="6">
        <v>1.8327880607173813E-3</v>
      </c>
      <c r="I5" s="6">
        <v>1.6933204419685575E-2</v>
      </c>
      <c r="J5" s="6">
        <v>-9.7325296979296816E-2</v>
      </c>
      <c r="K5" s="6">
        <v>6.6784865154804862E-2</v>
      </c>
      <c r="L5" s="6">
        <v>0.16411016213410168</v>
      </c>
      <c r="M5" s="6">
        <v>-0.58802045914653656</v>
      </c>
      <c r="N5" s="6">
        <v>2.4297057972837273</v>
      </c>
      <c r="O5" s="6">
        <v>9.7969305286747322E-4</v>
      </c>
    </row>
    <row r="6" spans="2:15">
      <c r="B6" t="s">
        <v>3</v>
      </c>
      <c r="C6">
        <v>4</v>
      </c>
      <c r="D6">
        <v>417</v>
      </c>
      <c r="E6" s="6">
        <v>1.409792933171194E-3</v>
      </c>
      <c r="F6" s="6">
        <v>1.9399006687864588E-2</v>
      </c>
      <c r="G6" s="6">
        <v>2.5100400498372366E-3</v>
      </c>
      <c r="H6" s="6">
        <v>2.2441087787280346E-3</v>
      </c>
      <c r="I6" s="6">
        <v>1.3534221190805532E-2</v>
      </c>
      <c r="J6" s="6">
        <v>-8.9656424820063307E-2</v>
      </c>
      <c r="K6" s="6">
        <v>7.8650858494953901E-2</v>
      </c>
      <c r="L6" s="6">
        <v>0.16830728331501721</v>
      </c>
      <c r="M6" s="6">
        <v>-0.66671515794918557</v>
      </c>
      <c r="N6" s="6">
        <v>2.8863233353569306</v>
      </c>
      <c r="O6" s="6">
        <v>9.4997344463177043E-4</v>
      </c>
    </row>
    <row r="7" spans="2:15">
      <c r="B7" t="s">
        <v>4</v>
      </c>
      <c r="C7">
        <v>5</v>
      </c>
      <c r="D7">
        <v>417</v>
      </c>
      <c r="E7" s="6">
        <v>1.2427908880112293E-3</v>
      </c>
      <c r="F7" s="6">
        <v>1.9347990889346495E-2</v>
      </c>
      <c r="G7" s="6">
        <v>2.4065469660410344E-3</v>
      </c>
      <c r="H7" s="6">
        <v>2.0984474302434743E-3</v>
      </c>
      <c r="I7" s="6">
        <v>1.3265379648213846E-2</v>
      </c>
      <c r="J7" s="6">
        <v>-9.101029718595921E-2</v>
      </c>
      <c r="K7" s="6">
        <v>7.8435001722330533E-2</v>
      </c>
      <c r="L7" s="6">
        <v>0.16944529890828974</v>
      </c>
      <c r="M7" s="6">
        <v>-0.68820148183981877</v>
      </c>
      <c r="N7" s="6">
        <v>3.0314132043867668</v>
      </c>
      <c r="O7" s="6">
        <v>9.4747519022995151E-4</v>
      </c>
    </row>
    <row r="8" spans="2:15">
      <c r="B8" t="s">
        <v>93</v>
      </c>
      <c r="C8">
        <v>6</v>
      </c>
      <c r="D8">
        <v>417</v>
      </c>
      <c r="E8" s="6">
        <v>-3.6705168294863788E-4</v>
      </c>
      <c r="F8" s="6">
        <v>3.9467028204851748E-2</v>
      </c>
      <c r="G8" s="6">
        <v>7.2111054143420006E-4</v>
      </c>
      <c r="H8" s="6">
        <v>4.8212137621310148E-4</v>
      </c>
      <c r="I8" s="6">
        <v>2.9309972352281909E-2</v>
      </c>
      <c r="J8" s="6">
        <v>-0.14781214221435279</v>
      </c>
      <c r="K8" s="6">
        <v>0.14222549591645173</v>
      </c>
      <c r="L8" s="6">
        <v>0.29003763813080452</v>
      </c>
      <c r="M8" s="6">
        <v>-0.33846805857565893</v>
      </c>
      <c r="N8" s="6">
        <v>1.5444630835198883</v>
      </c>
      <c r="O8" s="6">
        <v>1.9327086863986944E-3</v>
      </c>
    </row>
    <row r="9" spans="2:15">
      <c r="B9" t="s">
        <v>6</v>
      </c>
      <c r="C9">
        <v>7</v>
      </c>
      <c r="D9">
        <v>417</v>
      </c>
      <c r="E9" s="6">
        <v>1.1292584645470535E-4</v>
      </c>
      <c r="F9" s="6">
        <v>3.2092558797671036E-3</v>
      </c>
      <c r="G9" s="6">
        <v>2.244167369660488E-4</v>
      </c>
      <c r="H9" s="6">
        <v>2.7335464627207558E-4</v>
      </c>
      <c r="I9" s="6">
        <v>3.0239308652435862E-3</v>
      </c>
      <c r="J9" s="6">
        <v>-1.3347030872913557E-2</v>
      </c>
      <c r="K9" s="6">
        <v>9.2601035393578002E-3</v>
      </c>
      <c r="L9" s="6">
        <v>2.2607134412271357E-2</v>
      </c>
      <c r="M9" s="6">
        <v>-0.58011855450424055</v>
      </c>
      <c r="N9" s="6">
        <v>1.1543204519940282</v>
      </c>
      <c r="O9" s="6">
        <v>1.5715793658209804E-4</v>
      </c>
    </row>
    <row r="10" spans="2:15">
      <c r="B10" t="s">
        <v>7</v>
      </c>
      <c r="C10">
        <v>8</v>
      </c>
      <c r="D10">
        <v>417</v>
      </c>
      <c r="E10" s="6">
        <v>9.7560309223301085E-4</v>
      </c>
      <c r="F10" s="6">
        <v>2.1179903356975262E-2</v>
      </c>
      <c r="G10" s="6">
        <v>2.1036324212939661E-3</v>
      </c>
      <c r="H10" s="6">
        <v>1.7062446096901946E-3</v>
      </c>
      <c r="I10" s="6">
        <v>1.8077719533337942E-2</v>
      </c>
      <c r="J10" s="6">
        <v>-9.3041101462699061E-2</v>
      </c>
      <c r="K10" s="6">
        <v>7.2031098681319961E-2</v>
      </c>
      <c r="L10" s="6">
        <v>0.16507220014401902</v>
      </c>
      <c r="M10" s="6">
        <v>-0.61829599869850493</v>
      </c>
      <c r="N10" s="6">
        <v>2.4282178143912443</v>
      </c>
      <c r="O10" s="6">
        <v>1.0371843297306788E-3</v>
      </c>
    </row>
    <row r="11" spans="2:15">
      <c r="B11" t="s">
        <v>8</v>
      </c>
      <c r="C11">
        <v>9</v>
      </c>
      <c r="D11">
        <v>417</v>
      </c>
      <c r="E11" s="6">
        <v>8.7457102288866957E-4</v>
      </c>
      <c r="F11" s="6">
        <v>9.2213599458693934E-3</v>
      </c>
      <c r="G11" s="6">
        <v>1.1744802733719695E-3</v>
      </c>
      <c r="H11" s="6">
        <v>9.6739669116889038E-4</v>
      </c>
      <c r="I11" s="6">
        <v>8.4960869796658622E-3</v>
      </c>
      <c r="J11" s="6">
        <v>-4.2949664938509713E-2</v>
      </c>
      <c r="K11" s="6">
        <v>3.1877669421700894E-2</v>
      </c>
      <c r="L11" s="6">
        <v>7.4827334360210607E-2</v>
      </c>
      <c r="M11" s="6">
        <v>-0.27378436368588854</v>
      </c>
      <c r="N11" s="6">
        <v>1.408417208248701</v>
      </c>
      <c r="O11" s="6">
        <v>4.5157193937393688E-4</v>
      </c>
    </row>
    <row r="12" spans="2:15">
      <c r="B12" t="s">
        <v>9</v>
      </c>
      <c r="C12">
        <v>10</v>
      </c>
      <c r="D12">
        <v>417</v>
      </c>
      <c r="E12" s="6">
        <v>3.4985862314110559E-4</v>
      </c>
      <c r="F12" s="6">
        <v>1.1101137578467587E-2</v>
      </c>
      <c r="G12" s="6">
        <v>1.046937802833714E-3</v>
      </c>
      <c r="H12" s="6">
        <v>8.3313552477594832E-4</v>
      </c>
      <c r="I12" s="6">
        <v>9.0970771846483021E-3</v>
      </c>
      <c r="J12" s="6">
        <v>-7.8969325983324179E-2</v>
      </c>
      <c r="K12" s="6">
        <v>3.5273751627884931E-2</v>
      </c>
      <c r="L12" s="6">
        <v>0.11424307761120911</v>
      </c>
      <c r="M12" s="6">
        <v>-1.3160754935959975</v>
      </c>
      <c r="N12" s="6">
        <v>7.4836484950411659</v>
      </c>
      <c r="O12" s="6">
        <v>5.4362504608780604E-4</v>
      </c>
    </row>
    <row r="13" spans="2:15">
      <c r="B13" t="s">
        <v>10</v>
      </c>
      <c r="C13">
        <v>11</v>
      </c>
      <c r="D13">
        <v>417</v>
      </c>
      <c r="E13" s="6">
        <v>7.0225786320768791E-5</v>
      </c>
      <c r="F13" s="6">
        <v>1.2137770619546883E-2</v>
      </c>
      <c r="G13" s="6">
        <v>3.4806822488597788E-4</v>
      </c>
      <c r="H13" s="6">
        <v>5.5756239416739409E-4</v>
      </c>
      <c r="I13" s="6">
        <v>1.0809083843597918E-2</v>
      </c>
      <c r="J13" s="6">
        <v>-5.2634793059947782E-2</v>
      </c>
      <c r="K13" s="6">
        <v>3.4278483455492559E-2</v>
      </c>
      <c r="L13" s="6">
        <v>8.6913276515440341E-2</v>
      </c>
      <c r="M13" s="6">
        <v>-0.57324171309289629</v>
      </c>
      <c r="N13" s="6">
        <v>1.5604884923978908</v>
      </c>
      <c r="O13" s="6">
        <v>5.9438918451501998E-4</v>
      </c>
    </row>
    <row r="14" spans="2:15">
      <c r="B14" t="s">
        <v>11</v>
      </c>
      <c r="C14">
        <v>12</v>
      </c>
      <c r="D14">
        <v>417</v>
      </c>
      <c r="E14" s="6">
        <v>5.1116042425285505E-4</v>
      </c>
      <c r="F14" s="6">
        <v>1.3638082819125702E-2</v>
      </c>
      <c r="G14" s="6">
        <v>1.6289297967286842E-4</v>
      </c>
      <c r="H14" s="6">
        <v>5.2728823081346523E-4</v>
      </c>
      <c r="I14" s="6">
        <v>1.2110349701836918E-2</v>
      </c>
      <c r="J14" s="6">
        <v>-4.8400245576804224E-2</v>
      </c>
      <c r="K14" s="6">
        <v>4.5641587331052946E-2</v>
      </c>
      <c r="L14" s="6">
        <v>9.404183290785717E-2</v>
      </c>
      <c r="M14" s="6">
        <v>-1.6831684459237162E-2</v>
      </c>
      <c r="N14" s="6">
        <v>0.66257532706097821</v>
      </c>
      <c r="O14" s="6">
        <v>6.6785978902533002E-4</v>
      </c>
    </row>
    <row r="15" spans="2:15">
      <c r="B15" t="s">
        <v>12</v>
      </c>
      <c r="C15">
        <v>13</v>
      </c>
      <c r="D15">
        <v>417</v>
      </c>
      <c r="E15" s="6">
        <v>-4.6342232817460718E-4</v>
      </c>
      <c r="F15" s="6">
        <v>1.3625068463171739E-2</v>
      </c>
      <c r="G15" s="6">
        <v>-7.4864308475919294E-5</v>
      </c>
      <c r="H15" s="6">
        <v>-8.5617226974175827E-5</v>
      </c>
      <c r="I15" s="6">
        <v>1.2624281143877671E-2</v>
      </c>
      <c r="J15" s="6">
        <v>-4.6129771727501157E-2</v>
      </c>
      <c r="K15" s="6">
        <v>3.8160069646644201E-2</v>
      </c>
      <c r="L15" s="6">
        <v>8.4289841374145358E-2</v>
      </c>
      <c r="M15" s="6">
        <v>-0.28640355185761651</v>
      </c>
      <c r="N15" s="6">
        <v>0.46037105481234164</v>
      </c>
      <c r="O15" s="6">
        <v>6.6722247327230316E-4</v>
      </c>
    </row>
    <row r="16" spans="2:15">
      <c r="B16" t="s">
        <v>13</v>
      </c>
      <c r="C16">
        <v>14</v>
      </c>
      <c r="D16">
        <v>417</v>
      </c>
      <c r="E16" s="6">
        <v>-4.2594362383231293E-4</v>
      </c>
      <c r="F16" s="6">
        <v>1.1906963938601424E-2</v>
      </c>
      <c r="G16" s="6">
        <v>-7.0231447419893955E-4</v>
      </c>
      <c r="H16" s="6">
        <v>-8.5919535641091162E-5</v>
      </c>
      <c r="I16" s="6">
        <v>1.2105481892924146E-2</v>
      </c>
      <c r="J16" s="6">
        <v>-5.6334756385691742E-2</v>
      </c>
      <c r="K16" s="6">
        <v>2.7787865014987478E-2</v>
      </c>
      <c r="L16" s="6">
        <v>8.4122621400679221E-2</v>
      </c>
      <c r="M16" s="6">
        <v>-0.40596648553289394</v>
      </c>
      <c r="N16" s="6">
        <v>0.69613261424716733</v>
      </c>
      <c r="O16" s="6">
        <v>5.830865327210523E-4</v>
      </c>
    </row>
    <row r="17" spans="2:15">
      <c r="B17" t="s">
        <v>14</v>
      </c>
      <c r="C17">
        <v>15</v>
      </c>
      <c r="D17">
        <v>417</v>
      </c>
      <c r="E17" s="6">
        <v>3.4653679125790988E-4</v>
      </c>
      <c r="F17" s="6">
        <v>2.260799272680419E-2</v>
      </c>
      <c r="G17" s="6">
        <v>9.2251780082897028E-4</v>
      </c>
      <c r="H17" s="6">
        <v>8.0152402996036141E-4</v>
      </c>
      <c r="I17" s="6">
        <v>2.0472657229042512E-2</v>
      </c>
      <c r="J17" s="6">
        <v>-8.8423190339806723E-2</v>
      </c>
      <c r="K17" s="6">
        <v>7.4626200940049792E-2</v>
      </c>
      <c r="L17" s="6">
        <v>0.16304939127985651</v>
      </c>
      <c r="M17" s="6">
        <v>-0.27936273437302261</v>
      </c>
      <c r="N17" s="6">
        <v>1.0258782254638357</v>
      </c>
      <c r="O17" s="6">
        <v>1.1071181670516937E-3</v>
      </c>
    </row>
    <row r="18" spans="2:15">
      <c r="B18" t="s">
        <v>15</v>
      </c>
      <c r="C18">
        <v>16</v>
      </c>
      <c r="D18">
        <v>390</v>
      </c>
      <c r="E18" s="6">
        <v>3.1153265309234998E-2</v>
      </c>
      <c r="F18" s="6">
        <v>0.16406128253276966</v>
      </c>
      <c r="G18" s="6">
        <v>1.9457923964703916E-2</v>
      </c>
      <c r="H18" s="6">
        <v>2.7262537197523529E-2</v>
      </c>
      <c r="I18" s="6">
        <v>9.2770580953157752E-2</v>
      </c>
      <c r="J18" s="6">
        <v>-0.7884725725118944</v>
      </c>
      <c r="K18" s="6">
        <v>0.68361200728918314</v>
      </c>
      <c r="L18" s="6">
        <v>1.4720845798010775</v>
      </c>
      <c r="M18" s="6">
        <v>0.17291577353474877</v>
      </c>
      <c r="N18" s="6">
        <v>4.4067404497343059</v>
      </c>
      <c r="O18" s="6">
        <v>8.3075659717585879E-3</v>
      </c>
    </row>
    <row r="19" spans="2:15">
      <c r="B19" t="s">
        <v>16</v>
      </c>
      <c r="C19">
        <v>17</v>
      </c>
      <c r="D19">
        <v>219</v>
      </c>
      <c r="E19" s="6">
        <v>2.0573551005196093E-2</v>
      </c>
      <c r="F19" s="6">
        <v>0.19242352281414288</v>
      </c>
      <c r="G19" s="6">
        <v>5.1679701584426141E-3</v>
      </c>
      <c r="H19" s="6">
        <v>5.7047886189759665E-3</v>
      </c>
      <c r="I19" s="6">
        <v>9.1346708876159241E-2</v>
      </c>
      <c r="J19" s="6">
        <v>-0.54103146582305683</v>
      </c>
      <c r="K19" s="6">
        <v>1.2612978426165928</v>
      </c>
      <c r="L19" s="6">
        <v>1.8023293084396497</v>
      </c>
      <c r="M19" s="6">
        <v>2.0646878834227</v>
      </c>
      <c r="N19" s="6">
        <v>10.309110435740443</v>
      </c>
      <c r="O19" s="6">
        <v>1.3002776684882257E-2</v>
      </c>
    </row>
    <row r="20" spans="2:15">
      <c r="B20" t="s">
        <v>17</v>
      </c>
      <c r="C20">
        <v>18</v>
      </c>
      <c r="D20">
        <v>126</v>
      </c>
      <c r="E20" s="6">
        <v>5.4259932208889965E-2</v>
      </c>
      <c r="F20" s="6">
        <v>0.19512915681904305</v>
      </c>
      <c r="G20" s="6">
        <v>2.662250379790132E-2</v>
      </c>
      <c r="H20" s="6">
        <v>4.1784457531286345E-2</v>
      </c>
      <c r="I20" s="6">
        <v>0.13649486886521045</v>
      </c>
      <c r="J20" s="6">
        <v>-0.4249623977923509</v>
      </c>
      <c r="K20" s="6">
        <v>0.61510449326202465</v>
      </c>
      <c r="L20" s="6">
        <v>1.0400668910543756</v>
      </c>
      <c r="M20" s="6">
        <v>0.55467355996664158</v>
      </c>
      <c r="N20" s="6">
        <v>0.67354472557856937</v>
      </c>
      <c r="O20" s="6">
        <v>1.7383486928260552E-2</v>
      </c>
    </row>
    <row r="26" spans="2:15">
      <c r="B26" s="23" t="s">
        <v>94</v>
      </c>
      <c r="C26" s="23" t="s">
        <v>79</v>
      </c>
      <c r="D26" s="23" t="s">
        <v>80</v>
      </c>
      <c r="E26" s="23" t="s">
        <v>81</v>
      </c>
      <c r="F26" s="23" t="s">
        <v>82</v>
      </c>
      <c r="G26" s="23" t="s">
        <v>83</v>
      </c>
      <c r="H26" s="23" t="s">
        <v>84</v>
      </c>
      <c r="I26" s="23" t="s">
        <v>85</v>
      </c>
      <c r="J26" s="23" t="s">
        <v>86</v>
      </c>
      <c r="K26" s="23" t="s">
        <v>87</v>
      </c>
      <c r="L26" s="23" t="s">
        <v>88</v>
      </c>
      <c r="M26" s="23" t="s">
        <v>89</v>
      </c>
      <c r="N26" s="23" t="s">
        <v>90</v>
      </c>
      <c r="O26" s="11" t="s">
        <v>91</v>
      </c>
    </row>
    <row r="27" spans="2:15">
      <c r="B27" s="24" t="s">
        <v>0</v>
      </c>
      <c r="C27" s="24">
        <v>1</v>
      </c>
      <c r="D27" s="24">
        <v>417</v>
      </c>
      <c r="E27" s="25">
        <v>2.8387412168957458E-4</v>
      </c>
      <c r="F27" s="25">
        <v>2.022880818590931E-2</v>
      </c>
      <c r="G27" s="25">
        <v>3.7805039416305419E-5</v>
      </c>
      <c r="H27" s="25">
        <v>8.2525947583568559E-4</v>
      </c>
      <c r="I27" s="25">
        <v>1.801722494799702E-2</v>
      </c>
      <c r="J27" s="25">
        <v>-7.8071372878610212E-2</v>
      </c>
      <c r="K27" s="25">
        <v>7.2763684379591353E-2</v>
      </c>
      <c r="L27" s="25">
        <v>0.15083505725820157</v>
      </c>
      <c r="M27" s="25">
        <v>-0.32228836969709607</v>
      </c>
      <c r="N27" s="25">
        <v>1.5332158386034296</v>
      </c>
      <c r="O27" s="14">
        <v>9.9060899881977323E-4</v>
      </c>
    </row>
    <row r="28" spans="2:15">
      <c r="B28" s="27" t="s">
        <v>1</v>
      </c>
      <c r="C28" s="27">
        <v>2</v>
      </c>
      <c r="D28" s="27">
        <v>417</v>
      </c>
      <c r="E28" s="26">
        <v>-1.3931543478760196E-4</v>
      </c>
      <c r="F28" s="26">
        <v>1.4310518989344654E-2</v>
      </c>
      <c r="G28" s="26">
        <v>9.1325038938716574E-4</v>
      </c>
      <c r="H28" s="26">
        <v>4.0013048400448727E-4</v>
      </c>
      <c r="I28" s="26">
        <v>1.320087511183978E-2</v>
      </c>
      <c r="J28" s="26">
        <v>-6.3042267185383416E-2</v>
      </c>
      <c r="K28" s="26">
        <v>3.8704276965208173E-2</v>
      </c>
      <c r="L28" s="26">
        <v>0.10174654415059159</v>
      </c>
      <c r="M28" s="26">
        <v>-0.5502508919248944</v>
      </c>
      <c r="N28" s="26">
        <v>1.1925168896201646</v>
      </c>
      <c r="O28" s="17">
        <v>7.0078912995480685E-4</v>
      </c>
    </row>
    <row r="29" spans="2:15">
      <c r="B29" s="24" t="s">
        <v>92</v>
      </c>
      <c r="C29" s="24">
        <v>3</v>
      </c>
      <c r="D29" s="24">
        <v>417</v>
      </c>
      <c r="E29" s="25">
        <v>1.1218462644670664E-3</v>
      </c>
      <c r="F29" s="25">
        <v>2.0005898261711251E-2</v>
      </c>
      <c r="G29" s="25">
        <v>2.4259056301678683E-3</v>
      </c>
      <c r="H29" s="25">
        <v>1.8327880607173813E-3</v>
      </c>
      <c r="I29" s="25">
        <v>1.6933204419685575E-2</v>
      </c>
      <c r="J29" s="25">
        <v>-9.7325296979296816E-2</v>
      </c>
      <c r="K29" s="25">
        <v>6.6784865154804862E-2</v>
      </c>
      <c r="L29" s="25">
        <v>0.16411016213410168</v>
      </c>
      <c r="M29" s="25">
        <v>-0.58802045914653656</v>
      </c>
      <c r="N29" s="25">
        <v>2.4297057972837273</v>
      </c>
      <c r="O29" s="14">
        <v>9.7969305286747322E-4</v>
      </c>
    </row>
    <row r="30" spans="2:15">
      <c r="B30" s="27" t="s">
        <v>3</v>
      </c>
      <c r="C30" s="27">
        <v>4</v>
      </c>
      <c r="D30" s="27">
        <v>417</v>
      </c>
      <c r="E30" s="26">
        <v>1.409792933171194E-3</v>
      </c>
      <c r="F30" s="26">
        <v>1.9399006687864588E-2</v>
      </c>
      <c r="G30" s="26">
        <v>2.5100400498372366E-3</v>
      </c>
      <c r="H30" s="26">
        <v>2.2441087787280346E-3</v>
      </c>
      <c r="I30" s="26">
        <v>1.3534221190805532E-2</v>
      </c>
      <c r="J30" s="26">
        <v>-8.9656424820063307E-2</v>
      </c>
      <c r="K30" s="26">
        <v>7.8650858494953901E-2</v>
      </c>
      <c r="L30" s="26">
        <v>0.16830728331501721</v>
      </c>
      <c r="M30" s="26">
        <v>-0.66671515794918557</v>
      </c>
      <c r="N30" s="26">
        <v>2.8863233353569306</v>
      </c>
      <c r="O30" s="17">
        <v>9.4997344463177043E-4</v>
      </c>
    </row>
    <row r="31" spans="2:15">
      <c r="B31" s="24" t="s">
        <v>4</v>
      </c>
      <c r="C31" s="24">
        <v>5</v>
      </c>
      <c r="D31" s="24">
        <v>417</v>
      </c>
      <c r="E31" s="25">
        <v>1.2427908880112293E-3</v>
      </c>
      <c r="F31" s="25">
        <v>1.9347990889346495E-2</v>
      </c>
      <c r="G31" s="25">
        <v>2.4065469660410344E-3</v>
      </c>
      <c r="H31" s="25">
        <v>2.0984474302434743E-3</v>
      </c>
      <c r="I31" s="25">
        <v>1.3265379648213846E-2</v>
      </c>
      <c r="J31" s="25">
        <v>-9.101029718595921E-2</v>
      </c>
      <c r="K31" s="25">
        <v>7.8435001722330533E-2</v>
      </c>
      <c r="L31" s="25">
        <v>0.16944529890828974</v>
      </c>
      <c r="M31" s="25">
        <v>-0.68820148183981877</v>
      </c>
      <c r="N31" s="25">
        <v>3.0314132043867668</v>
      </c>
      <c r="O31" s="14">
        <v>9.4747519022995151E-4</v>
      </c>
    </row>
    <row r="32" spans="2:15">
      <c r="B32" s="27" t="s">
        <v>93</v>
      </c>
      <c r="C32" s="27">
        <v>6</v>
      </c>
      <c r="D32" s="27">
        <v>417</v>
      </c>
      <c r="E32" s="26">
        <v>-3.6705168294863788E-4</v>
      </c>
      <c r="F32" s="26">
        <v>3.9467028204851748E-2</v>
      </c>
      <c r="G32" s="26">
        <v>7.2111054143420006E-4</v>
      </c>
      <c r="H32" s="26">
        <v>4.8212137621310148E-4</v>
      </c>
      <c r="I32" s="26">
        <v>2.9309972352281909E-2</v>
      </c>
      <c r="J32" s="26">
        <v>-0.14781214221435279</v>
      </c>
      <c r="K32" s="26">
        <v>0.14222549591645173</v>
      </c>
      <c r="L32" s="26">
        <v>0.29003763813080452</v>
      </c>
      <c r="M32" s="26">
        <v>-0.33846805857565893</v>
      </c>
      <c r="N32" s="26">
        <v>1.5444630835198883</v>
      </c>
      <c r="O32" s="17">
        <v>1.9327086863986944E-3</v>
      </c>
    </row>
    <row r="33" spans="2:15">
      <c r="B33" s="24" t="s">
        <v>6</v>
      </c>
      <c r="C33" s="24">
        <v>7</v>
      </c>
      <c r="D33" s="24">
        <v>417</v>
      </c>
      <c r="E33" s="25">
        <v>1.1292584645470535E-4</v>
      </c>
      <c r="F33" s="25">
        <v>3.2092558797671036E-3</v>
      </c>
      <c r="G33" s="25">
        <v>2.244167369660488E-4</v>
      </c>
      <c r="H33" s="25">
        <v>2.7335464627207558E-4</v>
      </c>
      <c r="I33" s="25">
        <v>3.0239308652435862E-3</v>
      </c>
      <c r="J33" s="25">
        <v>-1.3347030872913557E-2</v>
      </c>
      <c r="K33" s="25">
        <v>9.2601035393578002E-3</v>
      </c>
      <c r="L33" s="25">
        <v>2.2607134412271357E-2</v>
      </c>
      <c r="M33" s="25">
        <v>-0.58011855450424055</v>
      </c>
      <c r="N33" s="25">
        <v>1.1543204519940282</v>
      </c>
      <c r="O33" s="14">
        <v>1.5715793658209804E-4</v>
      </c>
    </row>
    <row r="34" spans="2:15">
      <c r="B34" s="27" t="s">
        <v>7</v>
      </c>
      <c r="C34" s="27">
        <v>8</v>
      </c>
      <c r="D34" s="27">
        <v>417</v>
      </c>
      <c r="E34" s="26">
        <v>9.7560309223301085E-4</v>
      </c>
      <c r="F34" s="26">
        <v>2.1179903356975262E-2</v>
      </c>
      <c r="G34" s="26">
        <v>2.1036324212939661E-3</v>
      </c>
      <c r="H34" s="26">
        <v>1.7062446096901946E-3</v>
      </c>
      <c r="I34" s="26">
        <v>1.8077719533337942E-2</v>
      </c>
      <c r="J34" s="26">
        <v>-9.3041101462699061E-2</v>
      </c>
      <c r="K34" s="26">
        <v>7.2031098681319961E-2</v>
      </c>
      <c r="L34" s="26">
        <v>0.16507220014401902</v>
      </c>
      <c r="M34" s="26">
        <v>-0.61829599869850493</v>
      </c>
      <c r="N34" s="26">
        <v>2.4282178143912443</v>
      </c>
      <c r="O34" s="17">
        <v>1.0371843297306788E-3</v>
      </c>
    </row>
    <row r="35" spans="2:15">
      <c r="B35" s="24" t="s">
        <v>8</v>
      </c>
      <c r="C35" s="24">
        <v>9</v>
      </c>
      <c r="D35" s="24">
        <v>417</v>
      </c>
      <c r="E35" s="25">
        <v>8.7457102288866957E-4</v>
      </c>
      <c r="F35" s="25">
        <v>9.2213599458693934E-3</v>
      </c>
      <c r="G35" s="25">
        <v>1.1744802733719695E-3</v>
      </c>
      <c r="H35" s="25">
        <v>9.6739669116889038E-4</v>
      </c>
      <c r="I35" s="25">
        <v>8.4960869796658622E-3</v>
      </c>
      <c r="J35" s="25">
        <v>-4.2949664938509713E-2</v>
      </c>
      <c r="K35" s="25">
        <v>3.1877669421700894E-2</v>
      </c>
      <c r="L35" s="25">
        <v>7.4827334360210607E-2</v>
      </c>
      <c r="M35" s="25">
        <v>-0.27378436368588854</v>
      </c>
      <c r="N35" s="25">
        <v>1.408417208248701</v>
      </c>
      <c r="O35" s="14">
        <v>4.5157193937393688E-4</v>
      </c>
    </row>
    <row r="36" spans="2:15">
      <c r="B36" s="27" t="s">
        <v>9</v>
      </c>
      <c r="C36" s="27">
        <v>10</v>
      </c>
      <c r="D36" s="27">
        <v>417</v>
      </c>
      <c r="E36" s="26">
        <v>3.4985862314110559E-4</v>
      </c>
      <c r="F36" s="26">
        <v>1.1101137578467587E-2</v>
      </c>
      <c r="G36" s="26">
        <v>1.046937802833714E-3</v>
      </c>
      <c r="H36" s="26">
        <v>8.3313552477594832E-4</v>
      </c>
      <c r="I36" s="26">
        <v>9.0970771846483021E-3</v>
      </c>
      <c r="J36" s="26">
        <v>-7.8969325983324179E-2</v>
      </c>
      <c r="K36" s="26">
        <v>3.5273751627884931E-2</v>
      </c>
      <c r="L36" s="26">
        <v>0.11424307761120911</v>
      </c>
      <c r="M36" s="26">
        <v>-1.3160754935959975</v>
      </c>
      <c r="N36" s="26">
        <v>7.4836484950411659</v>
      </c>
      <c r="O36" s="17">
        <v>5.4362504608780604E-4</v>
      </c>
    </row>
    <row r="37" spans="2:15">
      <c r="B37" s="24" t="s">
        <v>10</v>
      </c>
      <c r="C37" s="24">
        <v>11</v>
      </c>
      <c r="D37" s="24">
        <v>417</v>
      </c>
      <c r="E37" s="25">
        <v>7.0225786320768791E-5</v>
      </c>
      <c r="F37" s="25">
        <v>1.2137770619546883E-2</v>
      </c>
      <c r="G37" s="25">
        <v>3.4806822488597788E-4</v>
      </c>
      <c r="H37" s="25">
        <v>5.5756239416739409E-4</v>
      </c>
      <c r="I37" s="25">
        <v>1.0809083843597918E-2</v>
      </c>
      <c r="J37" s="25">
        <v>-5.2634793059947782E-2</v>
      </c>
      <c r="K37" s="25">
        <v>3.4278483455492559E-2</v>
      </c>
      <c r="L37" s="25">
        <v>8.6913276515440341E-2</v>
      </c>
      <c r="M37" s="25">
        <v>-0.57324171309289629</v>
      </c>
      <c r="N37" s="25">
        <v>1.5604884923978908</v>
      </c>
      <c r="O37" s="14">
        <v>5.9438918451501998E-4</v>
      </c>
    </row>
    <row r="38" spans="2:15">
      <c r="B38" s="27" t="s">
        <v>11</v>
      </c>
      <c r="C38" s="27">
        <v>12</v>
      </c>
      <c r="D38" s="27">
        <v>417</v>
      </c>
      <c r="E38" s="26">
        <v>5.1116042425285505E-4</v>
      </c>
      <c r="F38" s="26">
        <v>1.3638082819125702E-2</v>
      </c>
      <c r="G38" s="26">
        <v>1.6289297967286842E-4</v>
      </c>
      <c r="H38" s="26">
        <v>5.2728823081346523E-4</v>
      </c>
      <c r="I38" s="26">
        <v>1.2110349701836918E-2</v>
      </c>
      <c r="J38" s="26">
        <v>-4.8400245576804224E-2</v>
      </c>
      <c r="K38" s="26">
        <v>4.5641587331052946E-2</v>
      </c>
      <c r="L38" s="26">
        <v>9.404183290785717E-2</v>
      </c>
      <c r="M38" s="26">
        <v>-1.6831684459237162E-2</v>
      </c>
      <c r="N38" s="26">
        <v>0.66257532706097821</v>
      </c>
      <c r="O38" s="17">
        <v>6.6785978902533002E-4</v>
      </c>
    </row>
    <row r="39" spans="2:15">
      <c r="B39" s="24" t="s">
        <v>12</v>
      </c>
      <c r="C39" s="24">
        <v>13</v>
      </c>
      <c r="D39" s="24">
        <v>417</v>
      </c>
      <c r="E39" s="25">
        <v>-4.6342232817460718E-4</v>
      </c>
      <c r="F39" s="25">
        <v>1.3625068463171739E-2</v>
      </c>
      <c r="G39" s="25">
        <v>-7.4864308475919294E-5</v>
      </c>
      <c r="H39" s="25">
        <v>-8.5617226974175827E-5</v>
      </c>
      <c r="I39" s="25">
        <v>1.2624281143877671E-2</v>
      </c>
      <c r="J39" s="25">
        <v>-4.6129771727501157E-2</v>
      </c>
      <c r="K39" s="25">
        <v>3.8160069646644201E-2</v>
      </c>
      <c r="L39" s="25">
        <v>8.4289841374145358E-2</v>
      </c>
      <c r="M39" s="25">
        <v>-0.28640355185761651</v>
      </c>
      <c r="N39" s="25">
        <v>0.46037105481234164</v>
      </c>
      <c r="O39" s="14">
        <v>6.6722247327230316E-4</v>
      </c>
    </row>
    <row r="40" spans="2:15">
      <c r="B40" s="27" t="s">
        <v>13</v>
      </c>
      <c r="C40" s="27">
        <v>14</v>
      </c>
      <c r="D40" s="27">
        <v>417</v>
      </c>
      <c r="E40" s="26">
        <v>-4.2594362383231293E-4</v>
      </c>
      <c r="F40" s="26">
        <v>1.1906963938601424E-2</v>
      </c>
      <c r="G40" s="26">
        <v>-7.0231447419893955E-4</v>
      </c>
      <c r="H40" s="26">
        <v>-8.5919535641091162E-5</v>
      </c>
      <c r="I40" s="26">
        <v>1.2105481892924146E-2</v>
      </c>
      <c r="J40" s="26">
        <v>-5.6334756385691742E-2</v>
      </c>
      <c r="K40" s="26">
        <v>2.7787865014987478E-2</v>
      </c>
      <c r="L40" s="26">
        <v>8.4122621400679221E-2</v>
      </c>
      <c r="M40" s="26">
        <v>-0.40596648553289394</v>
      </c>
      <c r="N40" s="26">
        <v>0.69613261424716733</v>
      </c>
      <c r="O40" s="17">
        <v>5.830865327210523E-4</v>
      </c>
    </row>
    <row r="41" spans="2:15">
      <c r="B41" s="24" t="s">
        <v>14</v>
      </c>
      <c r="C41" s="24">
        <v>15</v>
      </c>
      <c r="D41" s="24">
        <v>417</v>
      </c>
      <c r="E41" s="25">
        <v>3.4653679125790988E-4</v>
      </c>
      <c r="F41" s="25">
        <v>2.260799272680419E-2</v>
      </c>
      <c r="G41" s="25">
        <v>9.2251780082897028E-4</v>
      </c>
      <c r="H41" s="25">
        <v>8.0152402996036141E-4</v>
      </c>
      <c r="I41" s="25">
        <v>2.0472657229042512E-2</v>
      </c>
      <c r="J41" s="25">
        <v>-8.8423190339806723E-2</v>
      </c>
      <c r="K41" s="25">
        <v>7.4626200940049792E-2</v>
      </c>
      <c r="L41" s="25">
        <v>0.16304939127985651</v>
      </c>
      <c r="M41" s="25">
        <v>-0.27936273437302261</v>
      </c>
      <c r="N41" s="25">
        <v>1.0258782254638357</v>
      </c>
      <c r="O41" s="14">
        <v>1.1071181670516937E-3</v>
      </c>
    </row>
    <row r="42" spans="2:15">
      <c r="B42" s="27" t="s">
        <v>15</v>
      </c>
      <c r="C42" s="27">
        <v>16</v>
      </c>
      <c r="D42" s="27">
        <v>390</v>
      </c>
      <c r="E42" s="26">
        <v>3.1153265309234998E-2</v>
      </c>
      <c r="F42" s="26">
        <v>0.16406128253276966</v>
      </c>
      <c r="G42" s="26">
        <v>1.9457923964703916E-2</v>
      </c>
      <c r="H42" s="26">
        <v>2.7262537197523529E-2</v>
      </c>
      <c r="I42" s="26">
        <v>9.2770580953157752E-2</v>
      </c>
      <c r="J42" s="26">
        <v>-0.7884725725118944</v>
      </c>
      <c r="K42" s="26">
        <v>0.68361200728918314</v>
      </c>
      <c r="L42" s="26">
        <v>1.4720845798010775</v>
      </c>
      <c r="M42" s="26">
        <v>0.17291577353474877</v>
      </c>
      <c r="N42" s="26">
        <v>4.4067404497343059</v>
      </c>
      <c r="O42" s="17">
        <v>8.3075659717585879E-3</v>
      </c>
    </row>
    <row r="43" spans="2:15">
      <c r="B43" s="24" t="s">
        <v>16</v>
      </c>
      <c r="C43" s="24">
        <v>17</v>
      </c>
      <c r="D43" s="24">
        <v>219</v>
      </c>
      <c r="E43" s="25">
        <v>2.0573551005196093E-2</v>
      </c>
      <c r="F43" s="25">
        <v>0.19242352281414288</v>
      </c>
      <c r="G43" s="25">
        <v>5.1679701584426141E-3</v>
      </c>
      <c r="H43" s="25">
        <v>5.7047886189759665E-3</v>
      </c>
      <c r="I43" s="25">
        <v>9.1346708876159241E-2</v>
      </c>
      <c r="J43" s="25">
        <v>-0.54103146582305683</v>
      </c>
      <c r="K43" s="25">
        <v>1.2612978426165928</v>
      </c>
      <c r="L43" s="25">
        <v>1.8023293084396497</v>
      </c>
      <c r="M43" s="25">
        <v>2.0646878834227</v>
      </c>
      <c r="N43" s="25">
        <v>10.309110435740443</v>
      </c>
      <c r="O43" s="14">
        <v>1.3002776684882257E-2</v>
      </c>
    </row>
    <row r="44" spans="2:15">
      <c r="B44" s="27" t="s">
        <v>17</v>
      </c>
      <c r="C44" s="27">
        <v>18</v>
      </c>
      <c r="D44" s="27">
        <v>126</v>
      </c>
      <c r="E44" s="26">
        <v>5.4259932208889965E-2</v>
      </c>
      <c r="F44" s="26">
        <v>0.19512915681904305</v>
      </c>
      <c r="G44" s="26">
        <v>2.662250379790132E-2</v>
      </c>
      <c r="H44" s="26">
        <v>4.1784457531286345E-2</v>
      </c>
      <c r="I44" s="26">
        <v>0.13649486886521045</v>
      </c>
      <c r="J44" s="26">
        <v>-0.4249623977923509</v>
      </c>
      <c r="K44" s="26">
        <v>0.61510449326202465</v>
      </c>
      <c r="L44" s="26">
        <v>1.0400668910543756</v>
      </c>
      <c r="M44" s="26">
        <v>0.55467355996664158</v>
      </c>
      <c r="N44" s="26">
        <v>0.67354472557856937</v>
      </c>
      <c r="O44" s="7">
        <v>1.7383486928260552E-2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F83"/>
  <sheetViews>
    <sheetView topLeftCell="A44" workbookViewId="0">
      <selection activeCell="J45" sqref="J45"/>
    </sheetView>
  </sheetViews>
  <sheetFormatPr baseColWidth="10" defaultColWidth="11.5" defaultRowHeight="15"/>
  <cols>
    <col min="2" max="2" width="59.83203125" bestFit="1" customWidth="1"/>
    <col min="3" max="3" width="16.5" bestFit="1" customWidth="1"/>
    <col min="4" max="4" width="18.1640625" customWidth="1"/>
    <col min="5" max="5" width="12.83203125" bestFit="1" customWidth="1"/>
    <col min="6" max="6" width="17.1640625" customWidth="1"/>
  </cols>
  <sheetData>
    <row r="2" spans="2:4">
      <c r="C2" s="1" t="s">
        <v>25</v>
      </c>
      <c r="D2" s="1" t="s">
        <v>26</v>
      </c>
    </row>
    <row r="3" spans="2:4">
      <c r="B3" s="1" t="str">
        <f>'PM1'!B$1</f>
        <v>Thomson.Reuters.Global.Emerging.Markets.Index</v>
      </c>
      <c r="C3" s="2">
        <v>4.1037481000000004E-3</v>
      </c>
      <c r="D3" s="2">
        <v>1.4761454E-2</v>
      </c>
    </row>
    <row r="4" spans="2:4">
      <c r="B4" s="1" t="str">
        <f>'PM1'!C$1</f>
        <v>HFRX.Global.Hedge.Fund.CAD.Index</v>
      </c>
      <c r="C4" s="2">
        <v>-1.25095821E-2</v>
      </c>
      <c r="D4" s="2">
        <v>-7.244403E-3</v>
      </c>
    </row>
    <row r="5" spans="2:4">
      <c r="B5" s="1" t="str">
        <f>'PM1'!D1</f>
        <v>MSCI.International.World.Real.Estate.Price.Index.USD.Realtime</v>
      </c>
      <c r="C5" s="2">
        <v>4.9015800800000002E-2</v>
      </c>
      <c r="D5" s="2">
        <v>5.8336006000000003E-2</v>
      </c>
    </row>
    <row r="6" spans="2:4">
      <c r="B6" s="1" t="str">
        <f>'PM1'!E1</f>
        <v>MSCI.International.World.Price.Index.USD.Realtime</v>
      </c>
      <c r="C6" s="2">
        <v>6.5483864099999997E-2</v>
      </c>
      <c r="D6" s="2">
        <v>7.3309233000000001E-2</v>
      </c>
    </row>
    <row r="7" spans="2:4">
      <c r="B7" s="1" t="str">
        <f>'PM1'!F1</f>
        <v>Thomson.Reuters.Global.Developed.Index</v>
      </c>
      <c r="C7" s="2">
        <v>5.63315317E-2</v>
      </c>
      <c r="D7" s="2">
        <v>6.4625126000000005E-2</v>
      </c>
    </row>
    <row r="8" spans="2:4">
      <c r="B8" s="1" t="str">
        <f>'PM1'!G1</f>
        <v>ICE.Brent.Crude.Electronic.Energy.Future.Continuation.1</v>
      </c>
      <c r="C8" s="2">
        <v>-5.8265363899999999E-2</v>
      </c>
      <c r="D8" s="2">
        <v>-1.9086688000000001E-2</v>
      </c>
    </row>
    <row r="9" spans="2:4">
      <c r="B9" s="1" t="str">
        <f>'PM1'!H1</f>
        <v>S.P.Global.Developed.Sovereign.Bond.Index</v>
      </c>
      <c r="C9" s="2">
        <v>5.6201285999999996E-3</v>
      </c>
      <c r="D9" s="2">
        <v>5.8721440000000001E-3</v>
      </c>
    </row>
    <row r="10" spans="2:4">
      <c r="B10" s="1" t="str">
        <f>'PM1'!I1</f>
        <v>FTSE.EPRA.NAREIT.Global.Index</v>
      </c>
      <c r="C10" s="2">
        <v>3.9747371400000002E-2</v>
      </c>
      <c r="D10" s="2">
        <v>5.0731361000000003E-2</v>
      </c>
    </row>
    <row r="11" spans="2:4">
      <c r="B11" s="1" t="str">
        <f>'PM1'!J1</f>
        <v>Thomson.Reuters.SGX.Corporate.Bonds.3..Years.Index</v>
      </c>
      <c r="C11" s="2">
        <v>4.4200972400000003E-2</v>
      </c>
      <c r="D11" s="2">
        <v>4.5477693E-2</v>
      </c>
    </row>
    <row r="12" spans="2:4">
      <c r="B12" s="1" t="str">
        <f>'PM1'!K1</f>
        <v>PowerShares.Emerging.Markets.Sovereign.Debt.ETF</v>
      </c>
      <c r="C12" s="2">
        <v>1.50744166E-2</v>
      </c>
      <c r="D12" s="2">
        <v>1.8192647999999999E-2</v>
      </c>
    </row>
    <row r="13" spans="2:4">
      <c r="B13" s="1" t="str">
        <f>'PM1'!L1</f>
        <v>SPDR.Citi.Intl.Govt.Inflation.Protected.Bond.ETF</v>
      </c>
      <c r="C13" s="2">
        <v>-1.881869E-4</v>
      </c>
      <c r="D13" s="2">
        <v>3.651741E-3</v>
      </c>
    </row>
    <row r="14" spans="2:4">
      <c r="B14" s="1" t="str">
        <f>'PM1'!M1</f>
        <v>US.Dollar.Japanese.Yen.FX.Spot.Rate</v>
      </c>
      <c r="C14" s="2">
        <v>2.1990055099999999E-2</v>
      </c>
      <c r="D14" s="2">
        <v>2.6580342E-2</v>
      </c>
    </row>
    <row r="15" spans="2:4">
      <c r="B15" s="1" t="str">
        <f>'PM1'!N1</f>
        <v>Euro.US.Dollar.FX.Spot.Rate</v>
      </c>
      <c r="C15" s="2">
        <v>-2.8522611400000002E-2</v>
      </c>
      <c r="D15" s="2">
        <v>-2.4097961000000001E-2</v>
      </c>
    </row>
    <row r="16" spans="2:4">
      <c r="B16" s="1" t="str">
        <f>'PM1'!O1</f>
        <v>UK.Pound.Sterling.US.Dollar.FX.Spot.Rate</v>
      </c>
      <c r="C16" s="2">
        <v>-2.5515954699999999E-2</v>
      </c>
      <c r="D16" s="2">
        <v>-2.2149068000000001E-2</v>
      </c>
    </row>
    <row r="17" spans="2:6">
      <c r="B17" s="1" t="str">
        <f>'PM1'!P1</f>
        <v>Gold.US.Dollar.FX.Spot.Rate</v>
      </c>
      <c r="C17" s="2">
        <v>4.7098955000000001E-3</v>
      </c>
      <c r="D17" s="2">
        <v>1.8019912999999999E-2</v>
      </c>
    </row>
    <row r="18" spans="2:6">
      <c r="B18" s="1" t="str">
        <f>'PM1'!Q1</f>
        <v>BTC.USD.rate</v>
      </c>
      <c r="C18" s="2">
        <v>1.3612063293000001</v>
      </c>
      <c r="D18" s="2">
        <v>1.6199697959999999</v>
      </c>
    </row>
    <row r="19" spans="2:6">
      <c r="B19" s="1" t="str">
        <f>'PM1'!R1</f>
        <v>LTC.USD.rate</v>
      </c>
      <c r="C19" s="2">
        <v>0.27118995429999998</v>
      </c>
      <c r="D19" s="2">
        <v>1.0698246520000001</v>
      </c>
    </row>
    <row r="20" spans="2:6">
      <c r="B20" s="1" t="str">
        <f>'PM1'!S1</f>
        <v>ETH.USD.rate</v>
      </c>
      <c r="C20" s="2">
        <v>5.4921984854000003</v>
      </c>
      <c r="D20" s="2">
        <v>2.8215164750000001</v>
      </c>
    </row>
    <row r="23" spans="2:6">
      <c r="B23" s="1"/>
      <c r="C23" s="1" t="s">
        <v>27</v>
      </c>
      <c r="D23" s="1" t="s">
        <v>28</v>
      </c>
      <c r="E23" s="1" t="s">
        <v>29</v>
      </c>
      <c r="F23" s="1" t="s">
        <v>30</v>
      </c>
    </row>
    <row r="24" spans="2:6">
      <c r="B24" s="1" t="str">
        <f t="shared" ref="B24:B41" si="0">B3</f>
        <v>Thomson.Reuters.Global.Emerging.Markets.Index</v>
      </c>
      <c r="C24" s="2">
        <v>-0.32345117000000001</v>
      </c>
      <c r="D24" s="2">
        <v>-2.6965043</v>
      </c>
      <c r="E24" s="2">
        <v>1.5550363</v>
      </c>
      <c r="F24" s="2">
        <v>-6.0230896999999999</v>
      </c>
    </row>
    <row r="25" spans="2:6">
      <c r="B25" s="1" t="str">
        <f t="shared" si="0"/>
        <v>HFRX.Global.Hedge.Fund.CAD.Index</v>
      </c>
      <c r="C25" s="2">
        <v>-0.55223615999999998</v>
      </c>
      <c r="D25" s="2">
        <v>-4.6038084000000001</v>
      </c>
      <c r="E25" s="2">
        <v>1.2126973999999999</v>
      </c>
      <c r="F25" s="2">
        <v>-7.4500722000000001</v>
      </c>
    </row>
    <row r="26" spans="2:6">
      <c r="B26" s="1" t="str">
        <f t="shared" si="0"/>
        <v>MSCI.International.World.Real.Estate.Price.Index.USD.Realtime</v>
      </c>
      <c r="C26" s="2">
        <v>-0.59014200000000006</v>
      </c>
      <c r="D26" s="2">
        <v>-4.9198167000000002</v>
      </c>
      <c r="E26" s="2">
        <v>2.4558415</v>
      </c>
      <c r="F26" s="2">
        <v>-2.2682337000000001</v>
      </c>
    </row>
    <row r="27" spans="2:6">
      <c r="B27" s="1" t="str">
        <f t="shared" si="0"/>
        <v>MSCI.International.World.Price.Index.USD.Realtime</v>
      </c>
      <c r="C27" s="2">
        <v>-0.66912062000000005</v>
      </c>
      <c r="D27" s="2">
        <v>-5.5782350999999997</v>
      </c>
      <c r="E27" s="2">
        <v>2.9146570000000001</v>
      </c>
      <c r="F27" s="2">
        <v>-0.3557381</v>
      </c>
    </row>
    <row r="28" spans="2:6">
      <c r="B28" s="1" t="str">
        <f t="shared" si="0"/>
        <v>Thomson.Reuters.Global.Developed.Index</v>
      </c>
      <c r="C28" s="2">
        <v>-0.69068446999999999</v>
      </c>
      <c r="D28" s="2">
        <v>-5.7580057</v>
      </c>
      <c r="E28" s="2">
        <v>3.0604452000000002</v>
      </c>
      <c r="F28" s="2">
        <v>0.25195590000000001</v>
      </c>
    </row>
    <row r="29" spans="2:6">
      <c r="B29" s="1" t="str">
        <f t="shared" si="0"/>
        <v>ICE.Brent.Crude.Electronic.Energy.Future.Continuation.1</v>
      </c>
      <c r="C29" s="2">
        <v>-0.33968923000000001</v>
      </c>
      <c r="D29" s="2">
        <v>-2.8318756</v>
      </c>
      <c r="E29" s="2">
        <v>1.5663377000000001</v>
      </c>
      <c r="F29" s="2">
        <v>-5.9759817999999996</v>
      </c>
    </row>
    <row r="30" spans="2:6">
      <c r="B30" s="1" t="str">
        <f t="shared" si="0"/>
        <v>S.P.Global.Developed.Sovereign.Bond.Index</v>
      </c>
      <c r="C30" s="2">
        <v>-0.58221157999999995</v>
      </c>
      <c r="D30" s="2">
        <v>-4.8537034999999999</v>
      </c>
      <c r="E30" s="2">
        <v>1.1743171999999999</v>
      </c>
      <c r="F30" s="2">
        <v>-7.6100541000000002</v>
      </c>
    </row>
    <row r="31" spans="2:6">
      <c r="B31" s="1" t="str">
        <f t="shared" si="0"/>
        <v>FTSE.EPRA.NAREIT.Global.Index</v>
      </c>
      <c r="C31" s="2">
        <v>-0.62052677000000001</v>
      </c>
      <c r="D31" s="2">
        <v>-5.1731243999999998</v>
      </c>
      <c r="E31" s="2">
        <v>2.4543463999999999</v>
      </c>
      <c r="F31" s="2">
        <v>-2.2744659999999999</v>
      </c>
    </row>
    <row r="32" spans="2:6">
      <c r="B32" s="1" t="str">
        <f t="shared" si="0"/>
        <v>Thomson.Reuters.SGX.Corporate.Bonds.3..Years.Index</v>
      </c>
      <c r="C32" s="2">
        <v>-0.27477215999999999</v>
      </c>
      <c r="D32" s="2">
        <v>-2.2906837000000002</v>
      </c>
      <c r="E32" s="2">
        <v>1.429637</v>
      </c>
      <c r="F32" s="2">
        <v>-6.5457958999999999</v>
      </c>
    </row>
    <row r="33" spans="2:6">
      <c r="B33" s="1" t="str">
        <f t="shared" si="0"/>
        <v>PowerShares.Emerging.Markets.Sovereign.Debt.ETF</v>
      </c>
      <c r="C33" s="2">
        <v>-1.32082381</v>
      </c>
      <c r="D33" s="2">
        <v>-11.011266900000001</v>
      </c>
      <c r="E33" s="2">
        <v>7.5341111999999999</v>
      </c>
      <c r="F33" s="2">
        <v>18.8996855</v>
      </c>
    </row>
    <row r="34" spans="2:6">
      <c r="B34" s="1" t="str">
        <f t="shared" si="0"/>
        <v>SPDR.Citi.Intl.Govt.Inflation.Protected.Bond.ETF</v>
      </c>
      <c r="C34" s="2">
        <v>-0.57530992999999997</v>
      </c>
      <c r="D34" s="2">
        <v>-4.7961668</v>
      </c>
      <c r="E34" s="2">
        <v>1.5824403</v>
      </c>
      <c r="F34" s="2">
        <v>-5.9088609999999999</v>
      </c>
    </row>
    <row r="35" spans="2:6">
      <c r="B35" s="1" t="str">
        <f t="shared" si="0"/>
        <v>US.Dollar.Japanese.Yen.FX.Spot.Rate</v>
      </c>
      <c r="C35" s="2">
        <v>-1.689241E-2</v>
      </c>
      <c r="D35" s="2">
        <v>-0.14082639999999999</v>
      </c>
      <c r="E35" s="2">
        <v>0.68020499999999995</v>
      </c>
      <c r="F35" s="2">
        <v>-9.6696778999999999</v>
      </c>
    </row>
    <row r="36" spans="2:6">
      <c r="B36" s="1" t="str">
        <f t="shared" si="0"/>
        <v>Euro.US.Dollar.FX.Spot.Rate</v>
      </c>
      <c r="C36" s="2">
        <v>-0.28743688000000001</v>
      </c>
      <c r="D36" s="2">
        <v>-2.3962652000000002</v>
      </c>
      <c r="E36" s="2">
        <v>0.47702739999999999</v>
      </c>
      <c r="F36" s="2">
        <v>-10.516589700000001</v>
      </c>
    </row>
    <row r="37" spans="2:6">
      <c r="B37" s="1" t="str">
        <f t="shared" si="0"/>
        <v>UK.Pound.Sterling.US.Dollar.FX.Spot.Rate</v>
      </c>
      <c r="C37" s="2">
        <v>-0.40743119</v>
      </c>
      <c r="D37" s="2">
        <v>-3.3966177000000002</v>
      </c>
      <c r="E37" s="2">
        <v>0.7139238</v>
      </c>
      <c r="F37" s="2">
        <v>-9.5291267000000008</v>
      </c>
    </row>
    <row r="38" spans="2:6">
      <c r="B38" s="1" t="str">
        <f t="shared" si="0"/>
        <v>Gold.US.Dollar.FX.Spot.Rate</v>
      </c>
      <c r="C38" s="2">
        <v>-0.28037065999999999</v>
      </c>
      <c r="D38" s="2">
        <v>-2.3373564999999998</v>
      </c>
      <c r="E38" s="2">
        <v>1.0452566999999999</v>
      </c>
      <c r="F38" s="2">
        <v>-8.1480210999999994</v>
      </c>
    </row>
    <row r="39" spans="2:6">
      <c r="B39" s="1" t="str">
        <f t="shared" si="0"/>
        <v>BTC.USD.rate</v>
      </c>
      <c r="C39" s="2">
        <v>0.17358297</v>
      </c>
      <c r="D39" s="2">
        <v>1.4471033</v>
      </c>
      <c r="E39" s="2">
        <v>4.4448702999999998</v>
      </c>
      <c r="F39" s="2">
        <v>6.0227006999999997</v>
      </c>
    </row>
    <row r="40" spans="2:6">
      <c r="B40" s="1" t="str">
        <f t="shared" si="0"/>
        <v>LTC.USD.rate</v>
      </c>
      <c r="C40" s="2">
        <v>2.07891073</v>
      </c>
      <c r="D40" s="2">
        <v>17.331184400000001</v>
      </c>
      <c r="E40" s="2">
        <v>10.4314924</v>
      </c>
      <c r="F40" s="2">
        <v>30.976935099999999</v>
      </c>
    </row>
    <row r="41" spans="2:6">
      <c r="B41" s="1" t="str">
        <f t="shared" si="0"/>
        <v>ETH.USD.rate</v>
      </c>
      <c r="C41" s="2">
        <v>0.56134293999999996</v>
      </c>
      <c r="D41" s="2">
        <v>4.6797285999999998</v>
      </c>
      <c r="E41" s="2">
        <v>0.73255650000000005</v>
      </c>
      <c r="F41" s="2">
        <v>-9.4514593999999992</v>
      </c>
    </row>
    <row r="44" spans="2:6">
      <c r="B44" s="23" t="s">
        <v>113</v>
      </c>
      <c r="C44" s="23" t="s">
        <v>25</v>
      </c>
      <c r="D44" s="23" t="s">
        <v>26</v>
      </c>
    </row>
    <row r="45" spans="2:6">
      <c r="B45" s="24" t="s">
        <v>0</v>
      </c>
      <c r="C45" s="24">
        <v>4.1037481000000004E-3</v>
      </c>
      <c r="D45" s="24">
        <v>1.4761454E-2</v>
      </c>
    </row>
    <row r="46" spans="2:6">
      <c r="B46" s="27" t="s">
        <v>1</v>
      </c>
      <c r="C46" s="27">
        <v>-1.25095821E-2</v>
      </c>
      <c r="D46" s="27">
        <v>-7.244403E-3</v>
      </c>
    </row>
    <row r="47" spans="2:6">
      <c r="B47" s="24" t="s">
        <v>2</v>
      </c>
      <c r="C47" s="24">
        <v>4.9015800800000002E-2</v>
      </c>
      <c r="D47" s="24">
        <v>5.8336006000000003E-2</v>
      </c>
    </row>
    <row r="48" spans="2:6">
      <c r="B48" s="27" t="s">
        <v>3</v>
      </c>
      <c r="C48" s="27">
        <v>6.5483864099999997E-2</v>
      </c>
      <c r="D48" s="27">
        <v>7.3309233000000001E-2</v>
      </c>
    </row>
    <row r="49" spans="2:4">
      <c r="B49" s="24" t="s">
        <v>4</v>
      </c>
      <c r="C49" s="24">
        <v>5.63315317E-2</v>
      </c>
      <c r="D49" s="24">
        <v>6.4625126000000005E-2</v>
      </c>
    </row>
    <row r="50" spans="2:4">
      <c r="B50" s="27" t="s">
        <v>5</v>
      </c>
      <c r="C50" s="27">
        <v>-5.8265363899999999E-2</v>
      </c>
      <c r="D50" s="27">
        <v>-1.9086688000000001E-2</v>
      </c>
    </row>
    <row r="51" spans="2:4">
      <c r="B51" s="24" t="s">
        <v>6</v>
      </c>
      <c r="C51" s="24">
        <v>5.6201285999999996E-3</v>
      </c>
      <c r="D51" s="24">
        <v>5.8721440000000001E-3</v>
      </c>
    </row>
    <row r="52" spans="2:4">
      <c r="B52" s="27" t="s">
        <v>7</v>
      </c>
      <c r="C52" s="27">
        <v>3.9747371400000002E-2</v>
      </c>
      <c r="D52" s="27">
        <v>5.0731361000000003E-2</v>
      </c>
    </row>
    <row r="53" spans="2:4">
      <c r="B53" s="24" t="s">
        <v>8</v>
      </c>
      <c r="C53" s="24">
        <v>4.4200972400000003E-2</v>
      </c>
      <c r="D53" s="24">
        <v>4.5477693E-2</v>
      </c>
    </row>
    <row r="54" spans="2:4">
      <c r="B54" s="27" t="s">
        <v>9</v>
      </c>
      <c r="C54" s="27">
        <v>1.50744166E-2</v>
      </c>
      <c r="D54" s="27">
        <v>1.8192647999999999E-2</v>
      </c>
    </row>
    <row r="55" spans="2:4">
      <c r="B55" s="24" t="s">
        <v>10</v>
      </c>
      <c r="C55" s="24">
        <v>-1.881869E-4</v>
      </c>
      <c r="D55" s="24">
        <v>3.651741E-3</v>
      </c>
    </row>
    <row r="56" spans="2:4">
      <c r="B56" s="27" t="s">
        <v>11</v>
      </c>
      <c r="C56" s="27">
        <v>2.1990055099999999E-2</v>
      </c>
      <c r="D56" s="27">
        <v>2.6580342E-2</v>
      </c>
    </row>
    <row r="57" spans="2:4">
      <c r="B57" s="24" t="s">
        <v>12</v>
      </c>
      <c r="C57" s="24">
        <v>-2.8522611400000002E-2</v>
      </c>
      <c r="D57" s="24">
        <v>-2.4097961000000001E-2</v>
      </c>
    </row>
    <row r="58" spans="2:4">
      <c r="B58" s="27" t="s">
        <v>13</v>
      </c>
      <c r="C58" s="27">
        <v>-2.5515954699999999E-2</v>
      </c>
      <c r="D58" s="27">
        <v>-2.2149068000000001E-2</v>
      </c>
    </row>
    <row r="59" spans="2:4">
      <c r="B59" s="24" t="s">
        <v>14</v>
      </c>
      <c r="C59" s="24">
        <v>4.7098955000000001E-3</v>
      </c>
      <c r="D59" s="24">
        <v>1.8019912999999999E-2</v>
      </c>
    </row>
    <row r="60" spans="2:4">
      <c r="B60" s="27" t="s">
        <v>15</v>
      </c>
      <c r="C60" s="27">
        <v>1.3612063293000001</v>
      </c>
      <c r="D60" s="27">
        <v>1.6199697959999999</v>
      </c>
    </row>
    <row r="61" spans="2:4">
      <c r="B61" s="24" t="s">
        <v>16</v>
      </c>
      <c r="C61" s="24">
        <v>0.27118995429999998</v>
      </c>
      <c r="D61" s="24">
        <v>1.0698246520000001</v>
      </c>
    </row>
    <row r="62" spans="2:4">
      <c r="B62" s="27" t="s">
        <v>17</v>
      </c>
      <c r="C62" s="27">
        <v>5.4921984854000003</v>
      </c>
      <c r="D62" s="27">
        <v>2.8215164750000001</v>
      </c>
    </row>
    <row r="65" spans="2:6">
      <c r="B65" s="28" t="s">
        <v>113</v>
      </c>
      <c r="C65" s="28" t="s">
        <v>27</v>
      </c>
      <c r="D65" s="28" t="s">
        <v>28</v>
      </c>
      <c r="E65" s="28" t="s">
        <v>29</v>
      </c>
      <c r="F65" s="28" t="s">
        <v>30</v>
      </c>
    </row>
    <row r="66" spans="2:6">
      <c r="B66" s="29" t="str">
        <f t="shared" ref="B66:B83" si="1">B45</f>
        <v>Thomson.Reuters.Global.Emerging.Markets.Index</v>
      </c>
      <c r="C66" s="30">
        <v>-0.32345117000000001</v>
      </c>
      <c r="D66" s="30">
        <v>-2.6965043</v>
      </c>
      <c r="E66" s="30">
        <v>1.5550363</v>
      </c>
      <c r="F66" s="30">
        <v>-6.0230896999999999</v>
      </c>
    </row>
    <row r="67" spans="2:6">
      <c r="B67" s="31" t="str">
        <f t="shared" si="1"/>
        <v>HFRX.Global.Hedge.Fund.CAD.Index</v>
      </c>
      <c r="C67" s="32">
        <v>-0.55223615999999998</v>
      </c>
      <c r="D67" s="32">
        <v>-4.6038084000000001</v>
      </c>
      <c r="E67" s="32">
        <v>1.2126973999999999</v>
      </c>
      <c r="F67" s="32">
        <v>-7.4500722000000001</v>
      </c>
    </row>
    <row r="68" spans="2:6">
      <c r="B68" s="29" t="str">
        <f t="shared" si="1"/>
        <v>MSCI.International.World.Real.Estate.Price.Index.USD.Realtime</v>
      </c>
      <c r="C68" s="30">
        <v>-0.59014200000000006</v>
      </c>
      <c r="D68" s="30">
        <v>-4.9198167000000002</v>
      </c>
      <c r="E68" s="30">
        <v>2.4558415</v>
      </c>
      <c r="F68" s="30">
        <v>-2.2682337000000001</v>
      </c>
    </row>
    <row r="69" spans="2:6">
      <c r="B69" s="31" t="str">
        <f t="shared" si="1"/>
        <v>MSCI.International.World.Price.Index.USD.Realtime</v>
      </c>
      <c r="C69" s="32">
        <v>-0.66912062000000005</v>
      </c>
      <c r="D69" s="32">
        <v>-5.5782350999999997</v>
      </c>
      <c r="E69" s="32">
        <v>2.9146570000000001</v>
      </c>
      <c r="F69" s="32">
        <v>-0.3557381</v>
      </c>
    </row>
    <row r="70" spans="2:6">
      <c r="B70" s="29" t="str">
        <f t="shared" si="1"/>
        <v>Thomson.Reuters.Global.Developed.Index</v>
      </c>
      <c r="C70" s="30">
        <v>-0.69068446999999999</v>
      </c>
      <c r="D70" s="30">
        <v>-5.7580057</v>
      </c>
      <c r="E70" s="30">
        <v>3.0604452000000002</v>
      </c>
      <c r="F70" s="30">
        <v>0.25195590000000001</v>
      </c>
    </row>
    <row r="71" spans="2:6">
      <c r="B71" s="31" t="str">
        <f t="shared" si="1"/>
        <v>ICE.Brent.Crude.Electronic.Energy.Future.Continuation.1</v>
      </c>
      <c r="C71" s="32">
        <v>-0.33968923000000001</v>
      </c>
      <c r="D71" s="32">
        <v>-2.8318756</v>
      </c>
      <c r="E71" s="32">
        <v>1.5663377000000001</v>
      </c>
      <c r="F71" s="32">
        <v>-5.9759817999999996</v>
      </c>
    </row>
    <row r="72" spans="2:6">
      <c r="B72" s="29" t="str">
        <f t="shared" si="1"/>
        <v>S.P.Global.Developed.Sovereign.Bond.Index</v>
      </c>
      <c r="C72" s="30">
        <v>-0.58221157999999995</v>
      </c>
      <c r="D72" s="30">
        <v>-4.8537034999999999</v>
      </c>
      <c r="E72" s="30">
        <v>1.1743171999999999</v>
      </c>
      <c r="F72" s="30">
        <v>-7.6100541000000002</v>
      </c>
    </row>
    <row r="73" spans="2:6">
      <c r="B73" s="31" t="str">
        <f t="shared" si="1"/>
        <v>FTSE.EPRA.NAREIT.Global.Index</v>
      </c>
      <c r="C73" s="32">
        <v>-0.62052677000000001</v>
      </c>
      <c r="D73" s="32">
        <v>-5.1731243999999998</v>
      </c>
      <c r="E73" s="32">
        <v>2.4543463999999999</v>
      </c>
      <c r="F73" s="32">
        <v>-2.2744659999999999</v>
      </c>
    </row>
    <row r="74" spans="2:6">
      <c r="B74" s="29" t="str">
        <f t="shared" si="1"/>
        <v>Thomson.Reuters.SGX.Corporate.Bonds.3..Years.Index</v>
      </c>
      <c r="C74" s="30">
        <v>-0.27477215999999999</v>
      </c>
      <c r="D74" s="30">
        <v>-2.2906837000000002</v>
      </c>
      <c r="E74" s="30">
        <v>1.429637</v>
      </c>
      <c r="F74" s="30">
        <v>-6.5457958999999999</v>
      </c>
    </row>
    <row r="75" spans="2:6">
      <c r="B75" s="31" t="str">
        <f t="shared" si="1"/>
        <v>PowerShares.Emerging.Markets.Sovereign.Debt.ETF</v>
      </c>
      <c r="C75" s="32">
        <v>-1.32082381</v>
      </c>
      <c r="D75" s="32">
        <v>-11.011266900000001</v>
      </c>
      <c r="E75" s="32">
        <v>7.5341111999999999</v>
      </c>
      <c r="F75" s="32">
        <v>18.8996855</v>
      </c>
    </row>
    <row r="76" spans="2:6">
      <c r="B76" s="29" t="str">
        <f t="shared" si="1"/>
        <v>SPDR.Citi.Intl.Govt.Inflation.Protected.Bond.ETF</v>
      </c>
      <c r="C76" s="30">
        <v>-0.57530992999999997</v>
      </c>
      <c r="D76" s="30">
        <v>-4.7961668</v>
      </c>
      <c r="E76" s="30">
        <v>1.5824403</v>
      </c>
      <c r="F76" s="30">
        <v>-5.9088609999999999</v>
      </c>
    </row>
    <row r="77" spans="2:6">
      <c r="B77" s="31" t="str">
        <f t="shared" si="1"/>
        <v>US.Dollar.Japanese.Yen.FX.Spot.Rate</v>
      </c>
      <c r="C77" s="32">
        <v>-1.689241E-2</v>
      </c>
      <c r="D77" s="32">
        <v>-0.14082639999999999</v>
      </c>
      <c r="E77" s="32">
        <v>0.68020499999999995</v>
      </c>
      <c r="F77" s="32">
        <v>-9.6696778999999999</v>
      </c>
    </row>
    <row r="78" spans="2:6">
      <c r="B78" s="29" t="str">
        <f t="shared" si="1"/>
        <v>Euro.US.Dollar.FX.Spot.Rate</v>
      </c>
      <c r="C78" s="30">
        <v>-0.28743688000000001</v>
      </c>
      <c r="D78" s="30">
        <v>-2.3962652000000002</v>
      </c>
      <c r="E78" s="30">
        <v>0.47702739999999999</v>
      </c>
      <c r="F78" s="30">
        <v>-10.516589700000001</v>
      </c>
    </row>
    <row r="79" spans="2:6">
      <c r="B79" s="31" t="str">
        <f t="shared" si="1"/>
        <v>UK.Pound.Sterling.US.Dollar.FX.Spot.Rate</v>
      </c>
      <c r="C79" s="32">
        <v>-0.40743119</v>
      </c>
      <c r="D79" s="32">
        <v>-3.3966177000000002</v>
      </c>
      <c r="E79" s="32">
        <v>0.7139238</v>
      </c>
      <c r="F79" s="32">
        <v>-9.5291267000000008</v>
      </c>
    </row>
    <row r="80" spans="2:6">
      <c r="B80" s="29" t="str">
        <f t="shared" si="1"/>
        <v>Gold.US.Dollar.FX.Spot.Rate</v>
      </c>
      <c r="C80" s="30">
        <v>-0.28037065999999999</v>
      </c>
      <c r="D80" s="30">
        <v>-2.3373564999999998</v>
      </c>
      <c r="E80" s="30">
        <v>1.0452566999999999</v>
      </c>
      <c r="F80" s="30">
        <v>-8.1480210999999994</v>
      </c>
    </row>
    <row r="81" spans="2:6">
      <c r="B81" s="31" t="str">
        <f t="shared" si="1"/>
        <v>BTC.USD.rate</v>
      </c>
      <c r="C81" s="32">
        <v>0.17358297</v>
      </c>
      <c r="D81" s="32">
        <v>1.4471033</v>
      </c>
      <c r="E81" s="32">
        <v>4.4448702999999998</v>
      </c>
      <c r="F81" s="32">
        <v>6.0227006999999997</v>
      </c>
    </row>
    <row r="82" spans="2:6">
      <c r="B82" s="29" t="str">
        <f t="shared" si="1"/>
        <v>LTC.USD.rate</v>
      </c>
      <c r="C82" s="30">
        <v>2.07891073</v>
      </c>
      <c r="D82" s="30">
        <v>17.331184400000001</v>
      </c>
      <c r="E82" s="30">
        <v>10.4314924</v>
      </c>
      <c r="F82" s="30">
        <v>30.976935099999999</v>
      </c>
    </row>
    <row r="83" spans="2:6">
      <c r="B83" s="31" t="str">
        <f t="shared" si="1"/>
        <v>ETH.USD.rate</v>
      </c>
      <c r="C83" s="32">
        <v>0.56134293999999996</v>
      </c>
      <c r="D83" s="32">
        <v>4.6797285999999998</v>
      </c>
      <c r="E83" s="32">
        <v>0.73255650000000005</v>
      </c>
      <c r="F83" s="32">
        <v>-9.4514593999999992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N9"/>
  <sheetViews>
    <sheetView zoomScale="60" zoomScaleNormal="60" workbookViewId="0">
      <selection activeCell="AB32" sqref="AB32"/>
    </sheetView>
  </sheetViews>
  <sheetFormatPr baseColWidth="10" defaultColWidth="11.5" defaultRowHeight="15"/>
  <cols>
    <col min="22" max="23" width="31.5" customWidth="1"/>
    <col min="24" max="24" width="31" customWidth="1"/>
    <col min="25" max="25" width="30.83203125" customWidth="1"/>
    <col min="26" max="26" width="31" customWidth="1"/>
    <col min="27" max="27" width="33" customWidth="1"/>
    <col min="28" max="28" width="31.6640625" customWidth="1"/>
    <col min="29" max="29" width="31.1640625" customWidth="1"/>
    <col min="30" max="30" width="30.33203125" customWidth="1"/>
    <col min="31" max="31" width="43.5" customWidth="1"/>
    <col min="32" max="32" width="40.83203125" customWidth="1"/>
    <col min="33" max="33" width="32" customWidth="1"/>
    <col min="34" max="34" width="31.83203125" customWidth="1"/>
    <col min="35" max="35" width="35.6640625" customWidth="1"/>
    <col min="36" max="39" width="25.1640625" customWidth="1"/>
  </cols>
  <sheetData>
    <row r="1" spans="2:40">
      <c r="B1" t="str">
        <f>'PM1'!B1</f>
        <v>Thomson.Reuters.Global.Emerging.Markets.Index</v>
      </c>
      <c r="C1" t="str">
        <f>'PM1'!C1</f>
        <v>HFRX.Global.Hedge.Fund.CAD.Index</v>
      </c>
      <c r="D1" t="str">
        <f>'PM1'!D1</f>
        <v>MSCI.International.World.Real.Estate.Price.Index.USD.Realtime</v>
      </c>
      <c r="E1" t="str">
        <f>'PM1'!E1</f>
        <v>MSCI.International.World.Price.Index.USD.Realtime</v>
      </c>
      <c r="F1" t="str">
        <f>'PM1'!F1</f>
        <v>Thomson.Reuters.Global.Developed.Index</v>
      </c>
      <c r="G1" t="str">
        <f>'PM1'!G1</f>
        <v>ICE.Brent.Crude.Electronic.Energy.Future.Continuation.1</v>
      </c>
      <c r="H1" t="str">
        <f>'PM1'!H1</f>
        <v>S.P.Global.Developed.Sovereign.Bond.Index</v>
      </c>
      <c r="I1" t="str">
        <f>'PM1'!I1</f>
        <v>FTSE.EPRA.NAREIT.Global.Index</v>
      </c>
      <c r="J1" t="str">
        <f>'PM1'!J1</f>
        <v>Thomson.Reuters.SGX.Corporate.Bonds.3..Years.Index</v>
      </c>
      <c r="K1" t="str">
        <f>'PM1'!K1</f>
        <v>PowerShares.Emerging.Markets.Sovereign.Debt.ETF</v>
      </c>
      <c r="L1" t="str">
        <f>'PM1'!L1</f>
        <v>SPDR.Citi.Intl.Govt.Inflation.Protected.Bond.ETF</v>
      </c>
      <c r="M1" t="str">
        <f>'PM1'!M1</f>
        <v>US.Dollar.Japanese.Yen.FX.Spot.Rate</v>
      </c>
      <c r="N1" t="str">
        <f>'PM1'!N1</f>
        <v>Euro.US.Dollar.FX.Spot.Rate</v>
      </c>
      <c r="O1" t="str">
        <f>'PM1'!O1</f>
        <v>UK.Pound.Sterling.US.Dollar.FX.Spot.Rate</v>
      </c>
      <c r="P1" t="str">
        <f>'PM1'!P1</f>
        <v>Gold.US.Dollar.FX.Spot.Rate</v>
      </c>
      <c r="Q1" t="str">
        <f>'PM1'!Q1</f>
        <v>BTC.USD.rate</v>
      </c>
      <c r="R1" t="str">
        <f>'PM1'!R1</f>
        <v>LTC.USD.rate</v>
      </c>
      <c r="S1" t="str">
        <f>'PM1'!S1</f>
        <v>ETH.USD.rate</v>
      </c>
    </row>
    <row r="2" spans="2:40" ht="251" customHeight="1">
      <c r="B2" s="5" t="s">
        <v>31</v>
      </c>
      <c r="C2" s="5" t="s">
        <v>32</v>
      </c>
      <c r="D2" s="5" t="s">
        <v>33</v>
      </c>
      <c r="E2" s="5" t="s">
        <v>34</v>
      </c>
      <c r="F2" s="5" t="s">
        <v>35</v>
      </c>
      <c r="G2" s="5" t="s">
        <v>36</v>
      </c>
      <c r="H2" s="5" t="s">
        <v>37</v>
      </c>
      <c r="I2" s="5" t="s">
        <v>38</v>
      </c>
      <c r="J2" s="5" t="s">
        <v>39</v>
      </c>
      <c r="K2" s="5" t="s">
        <v>40</v>
      </c>
      <c r="L2" s="5" t="s">
        <v>41</v>
      </c>
      <c r="M2" s="5" t="s">
        <v>42</v>
      </c>
      <c r="N2" s="5" t="s">
        <v>43</v>
      </c>
      <c r="O2" s="5" t="s">
        <v>44</v>
      </c>
      <c r="P2" s="5" t="s">
        <v>45</v>
      </c>
      <c r="Q2" s="5" t="s">
        <v>46</v>
      </c>
      <c r="R2" s="5" t="s">
        <v>47</v>
      </c>
      <c r="S2" s="5" t="s">
        <v>48</v>
      </c>
    </row>
    <row r="3" spans="2:40"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</row>
    <row r="4" spans="2:40" ht="22" customHeight="1">
      <c r="U4" s="43"/>
      <c r="V4" s="33" t="s">
        <v>0</v>
      </c>
      <c r="W4" s="33" t="s">
        <v>1</v>
      </c>
      <c r="X4" s="33" t="s">
        <v>2</v>
      </c>
      <c r="Y4" s="33" t="s">
        <v>3</v>
      </c>
      <c r="Z4" s="33" t="s">
        <v>4</v>
      </c>
      <c r="AA4" s="33" t="s">
        <v>5</v>
      </c>
      <c r="AB4" s="33" t="s">
        <v>6</v>
      </c>
      <c r="AC4" s="33" t="s">
        <v>7</v>
      </c>
      <c r="AD4" s="33" t="s">
        <v>8</v>
      </c>
      <c r="AE4" s="33" t="s">
        <v>9</v>
      </c>
      <c r="AF4" s="33" t="s">
        <v>10</v>
      </c>
      <c r="AG4" s="33" t="s">
        <v>11</v>
      </c>
      <c r="AH4" s="33" t="s">
        <v>12</v>
      </c>
      <c r="AI4" s="33" t="s">
        <v>13</v>
      </c>
      <c r="AJ4" s="33" t="s">
        <v>14</v>
      </c>
      <c r="AK4" s="33" t="s">
        <v>15</v>
      </c>
      <c r="AL4" s="33" t="s">
        <v>16</v>
      </c>
      <c r="AM4" s="33" t="s">
        <v>17</v>
      </c>
      <c r="AN4" s="43"/>
    </row>
    <row r="5" spans="2:40" ht="154" customHeight="1">
      <c r="U5" s="43"/>
      <c r="V5" s="34" t="s">
        <v>95</v>
      </c>
      <c r="W5" s="34" t="s">
        <v>96</v>
      </c>
      <c r="X5" s="34" t="s">
        <v>97</v>
      </c>
      <c r="Y5" s="34" t="s">
        <v>98</v>
      </c>
      <c r="Z5" s="34" t="s">
        <v>99</v>
      </c>
      <c r="AA5" s="34" t="s">
        <v>100</v>
      </c>
      <c r="AB5" s="34" t="s">
        <v>101</v>
      </c>
      <c r="AC5" s="34" t="s">
        <v>102</v>
      </c>
      <c r="AD5" s="34" t="s">
        <v>103</v>
      </c>
      <c r="AE5" s="34" t="s">
        <v>104</v>
      </c>
      <c r="AF5" s="34" t="s">
        <v>105</v>
      </c>
      <c r="AG5" s="34" t="s">
        <v>106</v>
      </c>
      <c r="AH5" s="34" t="s">
        <v>107</v>
      </c>
      <c r="AI5" s="34" t="s">
        <v>108</v>
      </c>
      <c r="AJ5" s="34" t="s">
        <v>109</v>
      </c>
      <c r="AK5" s="34" t="s">
        <v>110</v>
      </c>
      <c r="AL5" s="34" t="s">
        <v>111</v>
      </c>
      <c r="AM5" s="34" t="s">
        <v>112</v>
      </c>
      <c r="AN5" s="43"/>
    </row>
    <row r="6" spans="2:40"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2:40" ht="30" customHeight="1"/>
    <row r="8" spans="2:40" ht="19" customHeight="1">
      <c r="V8" s="33" t="s">
        <v>0</v>
      </c>
      <c r="W8" s="33" t="s">
        <v>1</v>
      </c>
      <c r="X8" s="33" t="s">
        <v>2</v>
      </c>
      <c r="Y8" s="33" t="s">
        <v>3</v>
      </c>
      <c r="Z8" s="33" t="s">
        <v>4</v>
      </c>
      <c r="AA8" s="33" t="s">
        <v>5</v>
      </c>
      <c r="AB8" s="33" t="s">
        <v>6</v>
      </c>
      <c r="AC8" s="33" t="s">
        <v>7</v>
      </c>
      <c r="AD8" s="33" t="s">
        <v>8</v>
      </c>
    </row>
    <row r="9" spans="2:40" ht="114">
      <c r="V9" s="34" t="s">
        <v>95</v>
      </c>
      <c r="W9" s="34" t="s">
        <v>96</v>
      </c>
      <c r="X9" s="34" t="s">
        <v>97</v>
      </c>
      <c r="Y9" s="34" t="s">
        <v>98</v>
      </c>
      <c r="Z9" s="34" t="s">
        <v>99</v>
      </c>
      <c r="AA9" s="34" t="s">
        <v>100</v>
      </c>
      <c r="AB9" s="34" t="s">
        <v>101</v>
      </c>
      <c r="AC9" s="34" t="s">
        <v>102</v>
      </c>
      <c r="AD9" s="34" t="s">
        <v>103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Prices</vt:lpstr>
      <vt:lpstr>Log</vt:lpstr>
      <vt:lpstr>PM1</vt:lpstr>
      <vt:lpstr>PM2</vt:lpstr>
      <vt:lpstr>Beta</vt:lpstr>
      <vt:lpstr>Jensens A</vt:lpstr>
      <vt:lpstr>Desc</vt:lpstr>
      <vt:lpstr>Mean and S K</vt:lpstr>
      <vt:lpstr>JB Test</vt:lpstr>
      <vt:lpstr>JB Picture</vt:lpstr>
      <vt:lpstr>2014</vt:lpstr>
      <vt:lpstr>2015</vt:lpstr>
      <vt:lpstr>2016</vt:lpstr>
      <vt:lpstr>2017</vt:lpstr>
      <vt:lpstr>Akkumulertavkastning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John-John Parma</cp:lastModifiedBy>
  <dcterms:created xsi:type="dcterms:W3CDTF">2018-04-26T10:46:49Z</dcterms:created>
  <dcterms:modified xsi:type="dcterms:W3CDTF">2018-05-30T16:57:40Z</dcterms:modified>
</cp:coreProperties>
</file>